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5"/>
  </bookViews>
  <sheets>
    <sheet name="Instruções" sheetId="1" r:id="rId1"/>
    <sheet name="Semana 1" sheetId="2" r:id="rId2"/>
    <sheet name="Semana 2" sheetId="3" r:id="rId3"/>
    <sheet name="Semana 3" sheetId="4" r:id="rId4"/>
    <sheet name="Semana 4" sheetId="5" r:id="rId5"/>
    <sheet name="Semanas 1 a 4" sheetId="6" r:id="rId6"/>
  </sheets>
  <definedNames/>
  <calcPr fullCalcOnLoad="1"/>
</workbook>
</file>

<file path=xl/sharedStrings.xml><?xml version="1.0" encoding="utf-8"?>
<sst xmlns="http://schemas.openxmlformats.org/spreadsheetml/2006/main" count="572" uniqueCount="119">
  <si>
    <t>ANEXO 3</t>
  </si>
  <si>
    <t>INSTRUÇÕES</t>
  </si>
  <si>
    <t>1. Este documento é apenas uma ferramenta de trabalho (apoio) de acordo com as instruções constantes do Documento: Ementas - Escolas a Tempo Inteiro.</t>
  </si>
  <si>
    <t>2. Apenas necessita de introduzir o nº de crianças e uma margem (em percentagem), se justificável, que deverá ser estabelecida de acordo com os Stocks/Perdas/Refeições para Adultos/...</t>
  </si>
  <si>
    <t>3. Todos os cálculos aqui apresentados, referem-se EXCLUSIVAMENTE ao ALMOÇO.</t>
  </si>
  <si>
    <t>CÁLCULO DE TOTAIS PARA A SEMANA 1</t>
  </si>
  <si>
    <t>Nº Crianças</t>
  </si>
  <si>
    <t>Alimentos</t>
  </si>
  <si>
    <t>QT-Semana1/Criança</t>
  </si>
  <si>
    <t>(g/ml/unid)</t>
  </si>
  <si>
    <t>Acréscimo (%)</t>
  </si>
  <si>
    <t>Total</t>
  </si>
  <si>
    <t>Unidades</t>
  </si>
  <si>
    <t>abóbora amarela</t>
  </si>
  <si>
    <t>abrótea</t>
  </si>
  <si>
    <t>acelgas</t>
  </si>
  <si>
    <t>agrião</t>
  </si>
  <si>
    <t>alface</t>
  </si>
  <si>
    <t xml:space="preserve">alho </t>
  </si>
  <si>
    <t>alho francês</t>
  </si>
  <si>
    <t>arroz</t>
  </si>
  <si>
    <t>azeite</t>
  </si>
  <si>
    <t>batata</t>
  </si>
  <si>
    <t>borrego</t>
  </si>
  <si>
    <t>brócolos</t>
  </si>
  <si>
    <t>carne de vaca</t>
  </si>
  <si>
    <t>cebola</t>
  </si>
  <si>
    <t>cenoura</t>
  </si>
  <si>
    <t>couve bruxelas</t>
  </si>
  <si>
    <t>couve lombarda</t>
  </si>
  <si>
    <t>couve picada</t>
  </si>
  <si>
    <t>ervilha pilhada</t>
  </si>
  <si>
    <t>ervilhas</t>
  </si>
  <si>
    <t>espinafres</t>
  </si>
  <si>
    <t>feijão branco</t>
  </si>
  <si>
    <t>feijão encarnado</t>
  </si>
  <si>
    <t>feijão manteiga</t>
  </si>
  <si>
    <t>feijão verde</t>
  </si>
  <si>
    <t>filete de espada</t>
  </si>
  <si>
    <t>frango</t>
  </si>
  <si>
    <t>limão</t>
  </si>
  <si>
    <t>lulas</t>
  </si>
  <si>
    <t>macarrão</t>
  </si>
  <si>
    <t>macedónia</t>
  </si>
  <si>
    <t>nabo</t>
  </si>
  <si>
    <t>oregãos</t>
  </si>
  <si>
    <t>pepino</t>
  </si>
  <si>
    <t>pimento vermelho</t>
  </si>
  <si>
    <t>pimpinela</t>
  </si>
  <si>
    <t>sal</t>
  </si>
  <si>
    <t>salsa</t>
  </si>
  <si>
    <t>tomate</t>
  </si>
  <si>
    <t>tomate pelado</t>
  </si>
  <si>
    <t>KG</t>
  </si>
  <si>
    <t>(emb. de 0,75L)</t>
  </si>
  <si>
    <t>(Unidades)</t>
  </si>
  <si>
    <t>abóbora tenra</t>
  </si>
  <si>
    <t>atum</t>
  </si>
  <si>
    <t>batata doce</t>
  </si>
  <si>
    <t>carne de porco</t>
  </si>
  <si>
    <t>coentros</t>
  </si>
  <si>
    <t xml:space="preserve">couve flor </t>
  </si>
  <si>
    <t>couve galega</t>
  </si>
  <si>
    <t>couve roxa</t>
  </si>
  <si>
    <t>esparguete</t>
  </si>
  <si>
    <t>lentilhas</t>
  </si>
  <si>
    <t>massa cotovelo</t>
  </si>
  <si>
    <t>massa parafuso</t>
  </si>
  <si>
    <t>milho doce</t>
  </si>
  <si>
    <t>ovo</t>
  </si>
  <si>
    <t>peixe fino</t>
  </si>
  <si>
    <t xml:space="preserve">perú </t>
  </si>
  <si>
    <t>pimento verde</t>
  </si>
  <si>
    <t>CÁLCULO DE TOTAIS PARA A SEMANA 2</t>
  </si>
  <si>
    <t>QT-Semana2/Criança</t>
  </si>
  <si>
    <t xml:space="preserve">arroz </t>
  </si>
  <si>
    <t>boganga</t>
  </si>
  <si>
    <t>cabrito</t>
  </si>
  <si>
    <t>coelho</t>
  </si>
  <si>
    <t>couve branca</t>
  </si>
  <si>
    <t>farinha de milho</t>
  </si>
  <si>
    <t>favas</t>
  </si>
  <si>
    <t>pescada</t>
  </si>
  <si>
    <t>CÁLCULO DE TOTAIS PARA A SEMANA 3</t>
  </si>
  <si>
    <t>QT-Semana3/Criança</t>
  </si>
  <si>
    <t>CÁLCULO DE TOTAIS PARA A SEMANA 4</t>
  </si>
  <si>
    <t>QT-Semana4/Criança</t>
  </si>
  <si>
    <t>beterraba</t>
  </si>
  <si>
    <t>cuscuz</t>
  </si>
  <si>
    <t>laranja</t>
  </si>
  <si>
    <t>CÁLCULO DE TOTAIS PARA AS 4 SEMANAS</t>
  </si>
  <si>
    <t>QT-Mensal/Criança</t>
  </si>
  <si>
    <t>QT Total Mensal</t>
  </si>
  <si>
    <t>cevadinha</t>
  </si>
  <si>
    <t>couve flor</t>
  </si>
  <si>
    <t>feijão catarino</t>
  </si>
  <si>
    <t>grão</t>
  </si>
  <si>
    <t>perú</t>
  </si>
  <si>
    <t xml:space="preserve">cabrito </t>
  </si>
  <si>
    <t>banana</t>
  </si>
  <si>
    <t>maçã</t>
  </si>
  <si>
    <t>pêra</t>
  </si>
  <si>
    <t>polvo</t>
  </si>
  <si>
    <t>trigo</t>
  </si>
  <si>
    <t>espigos</t>
  </si>
  <si>
    <t>feijão frade</t>
  </si>
  <si>
    <t>feijão preto</t>
  </si>
  <si>
    <t xml:space="preserve">feijão encarnado </t>
  </si>
  <si>
    <t>pescada (filete)</t>
  </si>
  <si>
    <t>laranja (prato)</t>
  </si>
  <si>
    <r>
      <t xml:space="preserve">4. Atenção: As quantidades não incluem as opções descritas (quando aplicável) para sopas e pratos </t>
    </r>
    <r>
      <rPr>
        <i/>
        <sz val="8.8"/>
        <rFont val="Arial"/>
        <family val="2"/>
      </rPr>
      <t>(exemplo: canja).</t>
    </r>
  </si>
  <si>
    <t>beterraba/couve roxa</t>
  </si>
  <si>
    <t>espada</t>
  </si>
  <si>
    <t xml:space="preserve">cevadinha (ou trigo) </t>
  </si>
  <si>
    <t>feijão encarnado (ou catarino)</t>
  </si>
  <si>
    <t>Lentilhas</t>
  </si>
  <si>
    <t>abóbora tenra/courgette</t>
  </si>
  <si>
    <t>5. Os valores a preencher no formulário 002 deverão ser aproximados à unidade, de acordo com as indicações da Divisão de Aprovisionamento.</t>
  </si>
  <si>
    <t xml:space="preserve">4.1. A opção por uma ou mais alternativas constantes do documento implicam o acréscimo para as quantidades do produto selecionado com a respetiva subtração do produto preterido.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</si>
</sst>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.8"/>
      <name val="Arial"/>
      <family val="2"/>
    </font>
    <font>
      <i/>
      <sz val="8.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9" fontId="3" fillId="3" borderId="4" xfId="0" applyNumberFormat="1" applyFont="1" applyFill="1" applyBorder="1" applyAlignment="1" applyProtection="1">
      <alignment horizontal="center"/>
      <protection locked="0"/>
    </xf>
    <xf numFmtId="9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9" fontId="3" fillId="3" borderId="11" xfId="0" applyNumberFormat="1" applyFont="1" applyFill="1" applyBorder="1" applyAlignment="1" applyProtection="1">
      <alignment horizontal="center"/>
      <protection locked="0"/>
    </xf>
    <xf numFmtId="9" fontId="3" fillId="3" borderId="22" xfId="0" applyNumberFormat="1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3" borderId="31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32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4" fillId="3" borderId="1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 applyProtection="1">
      <alignment horizontal="center"/>
      <protection locked="0"/>
    </xf>
    <xf numFmtId="9" fontId="3" fillId="3" borderId="29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9.140625" defaultRowHeight="12.75"/>
  <cols>
    <col min="16" max="16" width="4.7109375" style="0" customWidth="1"/>
    <col min="17" max="17" width="6.57421875" style="0" customWidth="1"/>
    <col min="18" max="18" width="9.140625" style="0" hidden="1" customWidth="1"/>
  </cols>
  <sheetData>
    <row r="2" s="4" customFormat="1" ht="12.75" thickBot="1"/>
    <row r="3" spans="1:2" s="47" customFormat="1" ht="17.25" customHeight="1" thickBot="1">
      <c r="A3" s="68" t="s">
        <v>0</v>
      </c>
      <c r="B3" s="69"/>
    </row>
    <row r="4" s="47" customFormat="1" ht="12"/>
    <row r="5" s="47" customFormat="1" ht="12.75" thickBot="1"/>
    <row r="6" spans="1:18" s="47" customFormat="1" ht="21" customHeight="1" thickBot="1">
      <c r="A6" s="65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8" s="48" customFormat="1" ht="24.75" customHeight="1">
      <c r="A7" s="70" t="s">
        <v>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2"/>
    </row>
    <row r="8" spans="1:18" s="48" customFormat="1" ht="24.75" customHeight="1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</row>
    <row r="9" spans="1:18" s="48" customFormat="1" ht="24.75" customHeight="1">
      <c r="A9" s="70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1:18" s="48" customFormat="1" ht="24.75" customHeight="1">
      <c r="A10" s="59" t="s">
        <v>110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1:18" s="48" customFormat="1" ht="24.75" customHeight="1">
      <c r="A11" s="59" t="s">
        <v>118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</row>
    <row r="12" spans="1:18" s="48" customFormat="1" ht="24.75" customHeight="1" thickBot="1">
      <c r="A12" s="62" t="s">
        <v>117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="49" customFormat="1" ht="12.75"/>
    <row r="14" s="49" customFormat="1" ht="12.75"/>
  </sheetData>
  <sheetProtection password="C6E6" sheet="1" objects="1" scenarios="1" selectLockedCells="1" selectUnlockedCells="1"/>
  <mergeCells count="8">
    <mergeCell ref="A11:R11"/>
    <mergeCell ref="A12:R12"/>
    <mergeCell ref="A6:R6"/>
    <mergeCell ref="A3:B3"/>
    <mergeCell ref="A7:R7"/>
    <mergeCell ref="A8:R8"/>
    <mergeCell ref="A9:R9"/>
    <mergeCell ref="A10:R10"/>
  </mergeCells>
  <printOptions/>
  <pageMargins left="0.26" right="0.75" top="1" bottom="1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5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0.8515625" style="4" customWidth="1"/>
    <col min="3" max="6" width="18.8515625" style="4" customWidth="1"/>
    <col min="7" max="7" width="9.140625" style="4" customWidth="1"/>
    <col min="8" max="8" width="12.8515625" style="0" customWidth="1"/>
  </cols>
  <sheetData>
    <row r="1" ht="12.75">
      <c r="B1" s="31"/>
    </row>
    <row r="3" ht="13.5" thickBot="1"/>
    <row r="4" spans="2:6" ht="12.75">
      <c r="B4" s="73" t="s">
        <v>5</v>
      </c>
      <c r="C4" s="74"/>
      <c r="D4" s="74"/>
      <c r="E4" s="74"/>
      <c r="F4" s="75"/>
    </row>
    <row r="5" spans="2:6" ht="15.75" customHeight="1" thickBot="1">
      <c r="B5" s="76"/>
      <c r="C5" s="77"/>
      <c r="D5" s="77"/>
      <c r="E5" s="77"/>
      <c r="F5" s="78"/>
    </row>
    <row r="6" ht="13.5" thickBot="1"/>
    <row r="7" spans="2:6" ht="13.5" thickBot="1">
      <c r="B7" s="83" t="s">
        <v>6</v>
      </c>
      <c r="C7" s="84"/>
      <c r="D7" s="84"/>
      <c r="E7" s="84"/>
      <c r="F7" s="50"/>
    </row>
    <row r="8" ht="13.5" thickBot="1"/>
    <row r="9" spans="2:6" ht="12.75">
      <c r="B9" s="81" t="s">
        <v>7</v>
      </c>
      <c r="C9" s="35" t="s">
        <v>8</v>
      </c>
      <c r="D9" s="79" t="s">
        <v>10</v>
      </c>
      <c r="E9" s="79" t="s">
        <v>11</v>
      </c>
      <c r="F9" s="81" t="s">
        <v>12</v>
      </c>
    </row>
    <row r="10" spans="2:6" ht="12.75" customHeight="1" thickBot="1">
      <c r="B10" s="82"/>
      <c r="C10" s="36" t="s">
        <v>9</v>
      </c>
      <c r="D10" s="80"/>
      <c r="E10" s="80"/>
      <c r="F10" s="82"/>
    </row>
    <row r="11" spans="2:6" ht="12.75">
      <c r="B11" s="34" t="s">
        <v>13</v>
      </c>
      <c r="C11" s="32">
        <v>100</v>
      </c>
      <c r="D11" s="51"/>
      <c r="E11" s="23">
        <f aca="true" t="shared" si="0" ref="E11:E18">ROUND(($F$7*C11*(1+D11)/1000),1)</f>
        <v>0</v>
      </c>
      <c r="F11" s="9" t="s">
        <v>53</v>
      </c>
    </row>
    <row r="12" spans="2:6" ht="12.75">
      <c r="B12" s="10" t="s">
        <v>56</v>
      </c>
      <c r="C12" s="11">
        <v>30</v>
      </c>
      <c r="D12" s="52"/>
      <c r="E12" s="24">
        <f t="shared" si="0"/>
        <v>0</v>
      </c>
      <c r="F12" s="13" t="s">
        <v>53</v>
      </c>
    </row>
    <row r="13" spans="2:6" ht="12.75">
      <c r="B13" s="10" t="s">
        <v>14</v>
      </c>
      <c r="C13" s="11">
        <v>70</v>
      </c>
      <c r="D13" s="52"/>
      <c r="E13" s="24">
        <v>0</v>
      </c>
      <c r="F13" s="13" t="s">
        <v>53</v>
      </c>
    </row>
    <row r="14" spans="2:6" ht="12.75">
      <c r="B14" s="10" t="s">
        <v>15</v>
      </c>
      <c r="C14" s="11">
        <v>25</v>
      </c>
      <c r="D14" s="52"/>
      <c r="E14" s="24">
        <f t="shared" si="0"/>
        <v>0</v>
      </c>
      <c r="F14" s="13" t="s">
        <v>53</v>
      </c>
    </row>
    <row r="15" spans="2:6" ht="12.75">
      <c r="B15" s="10" t="s">
        <v>17</v>
      </c>
      <c r="C15" s="11">
        <v>75</v>
      </c>
      <c r="D15" s="52"/>
      <c r="E15" s="24">
        <f t="shared" si="0"/>
        <v>0</v>
      </c>
      <c r="F15" s="13" t="s">
        <v>53</v>
      </c>
    </row>
    <row r="16" spans="2:6" ht="12.75">
      <c r="B16" s="10" t="s">
        <v>18</v>
      </c>
      <c r="C16" s="11">
        <v>10</v>
      </c>
      <c r="D16" s="52"/>
      <c r="E16" s="24">
        <f t="shared" si="0"/>
        <v>0</v>
      </c>
      <c r="F16" s="13" t="s">
        <v>53</v>
      </c>
    </row>
    <row r="17" spans="2:6" ht="12.75">
      <c r="B17" s="10" t="s">
        <v>19</v>
      </c>
      <c r="C17" s="11">
        <v>30</v>
      </c>
      <c r="D17" s="52"/>
      <c r="E17" s="24">
        <f t="shared" si="0"/>
        <v>0</v>
      </c>
      <c r="F17" s="13" t="s">
        <v>53</v>
      </c>
    </row>
    <row r="18" spans="2:6" ht="12.75">
      <c r="B18" s="10" t="s">
        <v>20</v>
      </c>
      <c r="C18" s="11">
        <v>70</v>
      </c>
      <c r="D18" s="52"/>
      <c r="E18" s="24">
        <f t="shared" si="0"/>
        <v>0</v>
      </c>
      <c r="F18" s="13" t="s">
        <v>53</v>
      </c>
    </row>
    <row r="19" spans="2:6" ht="12.75">
      <c r="B19" s="10" t="s">
        <v>21</v>
      </c>
      <c r="C19" s="11">
        <v>50</v>
      </c>
      <c r="D19" s="52"/>
      <c r="E19" s="24">
        <f>ROUND(($F$7*C19*(1+D19)/1000),0)</f>
        <v>0</v>
      </c>
      <c r="F19" s="28" t="s">
        <v>54</v>
      </c>
    </row>
    <row r="20" spans="2:6" ht="12.75">
      <c r="B20" s="29" t="s">
        <v>99</v>
      </c>
      <c r="C20" s="11">
        <v>160</v>
      </c>
      <c r="D20" s="53"/>
      <c r="E20" s="24">
        <f aca="true" t="shared" si="1" ref="E20:E43">ROUND(($F$7*C20*(1+D20)/1000),1)</f>
        <v>0</v>
      </c>
      <c r="F20" s="13" t="s">
        <v>53</v>
      </c>
    </row>
    <row r="21" spans="2:6" ht="12.75">
      <c r="B21" s="10" t="s">
        <v>22</v>
      </c>
      <c r="C21" s="11">
        <v>350</v>
      </c>
      <c r="D21" s="52"/>
      <c r="E21" s="24">
        <f t="shared" si="1"/>
        <v>0</v>
      </c>
      <c r="F21" s="13" t="s">
        <v>53</v>
      </c>
    </row>
    <row r="22" spans="2:6" ht="12.75">
      <c r="B22" s="10" t="s">
        <v>111</v>
      </c>
      <c r="C22" s="11">
        <v>15</v>
      </c>
      <c r="D22" s="52"/>
      <c r="E22" s="24">
        <f t="shared" si="1"/>
        <v>0</v>
      </c>
      <c r="F22" s="13" t="s">
        <v>53</v>
      </c>
    </row>
    <row r="23" spans="2:6" ht="12.75">
      <c r="B23" s="10" t="s">
        <v>24</v>
      </c>
      <c r="C23" s="11">
        <v>40</v>
      </c>
      <c r="D23" s="52"/>
      <c r="E23" s="24">
        <f t="shared" si="1"/>
        <v>0</v>
      </c>
      <c r="F23" s="13" t="s">
        <v>53</v>
      </c>
    </row>
    <row r="24" spans="2:6" ht="12.75">
      <c r="B24" s="10" t="s">
        <v>26</v>
      </c>
      <c r="C24" s="11">
        <v>190</v>
      </c>
      <c r="D24" s="52"/>
      <c r="E24" s="24">
        <f t="shared" si="1"/>
        <v>0</v>
      </c>
      <c r="F24" s="13" t="s">
        <v>53</v>
      </c>
    </row>
    <row r="25" spans="2:6" ht="12.75">
      <c r="B25" s="10" t="s">
        <v>27</v>
      </c>
      <c r="C25" s="11">
        <v>150</v>
      </c>
      <c r="D25" s="52"/>
      <c r="E25" s="24">
        <f t="shared" si="1"/>
        <v>0</v>
      </c>
      <c r="F25" s="13" t="s">
        <v>53</v>
      </c>
    </row>
    <row r="26" spans="2:6" ht="12.75">
      <c r="B26" s="10" t="s">
        <v>60</v>
      </c>
      <c r="C26" s="11">
        <v>2</v>
      </c>
      <c r="D26" s="52"/>
      <c r="E26" s="24">
        <f t="shared" si="1"/>
        <v>0</v>
      </c>
      <c r="F26" s="13" t="s">
        <v>53</v>
      </c>
    </row>
    <row r="27" spans="2:6" ht="12.75">
      <c r="B27" s="10" t="s">
        <v>79</v>
      </c>
      <c r="C27" s="11">
        <v>30</v>
      </c>
      <c r="D27" s="52"/>
      <c r="E27" s="24">
        <f t="shared" si="1"/>
        <v>0</v>
      </c>
      <c r="F27" s="13" t="s">
        <v>53</v>
      </c>
    </row>
    <row r="28" spans="2:6" ht="12.75">
      <c r="B28" s="10" t="s">
        <v>94</v>
      </c>
      <c r="C28" s="11">
        <v>25</v>
      </c>
      <c r="D28" s="52"/>
      <c r="E28" s="24">
        <f t="shared" si="1"/>
        <v>0</v>
      </c>
      <c r="F28" s="13" t="s">
        <v>53</v>
      </c>
    </row>
    <row r="29" spans="2:6" ht="12.75">
      <c r="B29" s="10" t="s">
        <v>29</v>
      </c>
      <c r="C29" s="11">
        <v>40</v>
      </c>
      <c r="D29" s="52"/>
      <c r="E29" s="24">
        <f t="shared" si="1"/>
        <v>0</v>
      </c>
      <c r="F29" s="13" t="s">
        <v>53</v>
      </c>
    </row>
    <row r="30" spans="2:6" ht="12.75">
      <c r="B30" s="10" t="s">
        <v>32</v>
      </c>
      <c r="C30" s="11">
        <v>20</v>
      </c>
      <c r="D30" s="52"/>
      <c r="E30" s="24">
        <f t="shared" si="1"/>
        <v>0</v>
      </c>
      <c r="F30" s="13" t="s">
        <v>53</v>
      </c>
    </row>
    <row r="31" spans="2:6" ht="12.75">
      <c r="B31" s="10" t="s">
        <v>34</v>
      </c>
      <c r="C31" s="11">
        <v>20</v>
      </c>
      <c r="D31" s="52"/>
      <c r="E31" s="24">
        <f t="shared" si="1"/>
        <v>0</v>
      </c>
      <c r="F31" s="13" t="s">
        <v>53</v>
      </c>
    </row>
    <row r="32" spans="2:6" ht="12.75">
      <c r="B32" s="10" t="s">
        <v>43</v>
      </c>
      <c r="C32" s="11">
        <v>30</v>
      </c>
      <c r="D32" s="52"/>
      <c r="E32" s="24">
        <f t="shared" si="1"/>
        <v>0</v>
      </c>
      <c r="F32" s="13" t="s">
        <v>53</v>
      </c>
    </row>
    <row r="33" spans="2:6" ht="12.75">
      <c r="B33" s="10" t="s">
        <v>39</v>
      </c>
      <c r="C33" s="11">
        <v>70</v>
      </c>
      <c r="D33" s="52"/>
      <c r="E33" s="24">
        <f t="shared" si="1"/>
        <v>0</v>
      </c>
      <c r="F33" s="13" t="s">
        <v>53</v>
      </c>
    </row>
    <row r="34" spans="2:6" ht="12.75">
      <c r="B34" s="29" t="s">
        <v>89</v>
      </c>
      <c r="C34" s="11">
        <v>150</v>
      </c>
      <c r="D34" s="53"/>
      <c r="E34" s="24">
        <f t="shared" si="1"/>
        <v>0</v>
      </c>
      <c r="F34" s="13" t="s">
        <v>53</v>
      </c>
    </row>
    <row r="35" spans="2:6" ht="12.75">
      <c r="B35" s="10" t="s">
        <v>115</v>
      </c>
      <c r="C35" s="11">
        <v>20</v>
      </c>
      <c r="D35" s="52"/>
      <c r="E35" s="24">
        <f>ROUND(($F$7*C35*(1+D35)/1000),1)</f>
        <v>0</v>
      </c>
      <c r="F35" s="13" t="s">
        <v>53</v>
      </c>
    </row>
    <row r="36" spans="2:6" ht="12.75">
      <c r="B36" s="10" t="s">
        <v>40</v>
      </c>
      <c r="C36" s="11">
        <v>6</v>
      </c>
      <c r="D36" s="52"/>
      <c r="E36" s="24">
        <f t="shared" si="1"/>
        <v>0</v>
      </c>
      <c r="F36" s="13" t="s">
        <v>53</v>
      </c>
    </row>
    <row r="37" spans="2:6" ht="12.75">
      <c r="B37" s="10" t="s">
        <v>41</v>
      </c>
      <c r="C37" s="11">
        <v>70</v>
      </c>
      <c r="D37" s="52"/>
      <c r="E37" s="24">
        <f t="shared" si="1"/>
        <v>0</v>
      </c>
      <c r="F37" s="13" t="s">
        <v>53</v>
      </c>
    </row>
    <row r="38" spans="2:6" ht="12.75">
      <c r="B38" s="29" t="s">
        <v>100</v>
      </c>
      <c r="C38" s="11">
        <v>100</v>
      </c>
      <c r="D38" s="53"/>
      <c r="E38" s="24">
        <f t="shared" si="1"/>
        <v>0</v>
      </c>
      <c r="F38" s="13" t="s">
        <v>53</v>
      </c>
    </row>
    <row r="39" spans="2:6" ht="12.75">
      <c r="B39" s="10" t="s">
        <v>42</v>
      </c>
      <c r="C39" s="11">
        <v>70</v>
      </c>
      <c r="D39" s="52"/>
      <c r="E39" s="24">
        <f t="shared" si="1"/>
        <v>0</v>
      </c>
      <c r="F39" s="13" t="s">
        <v>53</v>
      </c>
    </row>
    <row r="40" spans="2:6" ht="12.75">
      <c r="B40" s="10" t="s">
        <v>66</v>
      </c>
      <c r="C40" s="11">
        <v>70</v>
      </c>
      <c r="D40" s="52"/>
      <c r="E40" s="24">
        <f t="shared" si="1"/>
        <v>0</v>
      </c>
      <c r="F40" s="13" t="s">
        <v>53</v>
      </c>
    </row>
    <row r="41" spans="2:6" ht="12.75">
      <c r="B41" s="10" t="s">
        <v>68</v>
      </c>
      <c r="C41" s="11">
        <v>20</v>
      </c>
      <c r="D41" s="52"/>
      <c r="E41" s="24">
        <f t="shared" si="1"/>
        <v>0</v>
      </c>
      <c r="F41" s="13" t="s">
        <v>53</v>
      </c>
    </row>
    <row r="42" spans="2:6" ht="12.75">
      <c r="B42" s="10" t="s">
        <v>44</v>
      </c>
      <c r="C42" s="11">
        <v>40</v>
      </c>
      <c r="D42" s="52"/>
      <c r="E42" s="24">
        <f t="shared" si="1"/>
        <v>0</v>
      </c>
      <c r="F42" s="13" t="s">
        <v>53</v>
      </c>
    </row>
    <row r="43" spans="2:6" ht="12.75">
      <c r="B43" s="10" t="s">
        <v>45</v>
      </c>
      <c r="C43" s="11">
        <v>4</v>
      </c>
      <c r="D43" s="52"/>
      <c r="E43" s="24">
        <f t="shared" si="1"/>
        <v>0</v>
      </c>
      <c r="F43" s="13" t="s">
        <v>53</v>
      </c>
    </row>
    <row r="44" spans="2:6" ht="12.75">
      <c r="B44" s="10" t="s">
        <v>69</v>
      </c>
      <c r="C44" s="11">
        <v>1</v>
      </c>
      <c r="D44" s="52"/>
      <c r="E44" s="24">
        <f>ROUND(($F$7*C44*(1+D44)/1000),0)</f>
        <v>0</v>
      </c>
      <c r="F44" s="28" t="s">
        <v>55</v>
      </c>
    </row>
    <row r="45" spans="2:6" ht="12.75">
      <c r="B45" s="10" t="s">
        <v>46</v>
      </c>
      <c r="C45" s="11">
        <v>20</v>
      </c>
      <c r="D45" s="52"/>
      <c r="E45" s="24">
        <f aca="true" t="shared" si="2" ref="E45:E53">ROUND(($F$7*C45*(1+D45)/1000),1)</f>
        <v>0</v>
      </c>
      <c r="F45" s="13" t="s">
        <v>53</v>
      </c>
    </row>
    <row r="46" spans="2:6" ht="12.75">
      <c r="B46" s="29" t="s">
        <v>101</v>
      </c>
      <c r="C46" s="37">
        <v>120</v>
      </c>
      <c r="D46" s="53"/>
      <c r="E46" s="24">
        <f t="shared" si="2"/>
        <v>0</v>
      </c>
      <c r="F46" s="13" t="s">
        <v>53</v>
      </c>
    </row>
    <row r="47" spans="2:6" ht="12.75">
      <c r="B47" s="10" t="s">
        <v>82</v>
      </c>
      <c r="C47" s="11">
        <v>70</v>
      </c>
      <c r="D47" s="52"/>
      <c r="E47" s="24">
        <f t="shared" si="2"/>
        <v>0</v>
      </c>
      <c r="F47" s="13" t="s">
        <v>53</v>
      </c>
    </row>
    <row r="48" spans="2:6" ht="12.75">
      <c r="B48" s="10" t="s">
        <v>72</v>
      </c>
      <c r="C48" s="11">
        <v>15</v>
      </c>
      <c r="D48" s="52"/>
      <c r="E48" s="24">
        <f t="shared" si="2"/>
        <v>0</v>
      </c>
      <c r="F48" s="13" t="s">
        <v>53</v>
      </c>
    </row>
    <row r="49" spans="2:6" ht="12.75">
      <c r="B49" s="14" t="s">
        <v>47</v>
      </c>
      <c r="C49" s="11">
        <v>15</v>
      </c>
      <c r="D49" s="54"/>
      <c r="E49" s="26">
        <f t="shared" si="2"/>
        <v>0</v>
      </c>
      <c r="F49" s="16" t="s">
        <v>53</v>
      </c>
    </row>
    <row r="50" spans="2:6" ht="12.75">
      <c r="B50" s="10" t="s">
        <v>48</v>
      </c>
      <c r="C50" s="11">
        <v>45</v>
      </c>
      <c r="D50" s="52"/>
      <c r="E50" s="24">
        <f t="shared" si="2"/>
        <v>0</v>
      </c>
      <c r="F50" s="13" t="s">
        <v>53</v>
      </c>
    </row>
    <row r="51" spans="2:6" ht="12.75">
      <c r="B51" s="10" t="s">
        <v>49</v>
      </c>
      <c r="C51" s="11">
        <v>6</v>
      </c>
      <c r="D51" s="52"/>
      <c r="E51" s="24">
        <f t="shared" si="2"/>
        <v>0</v>
      </c>
      <c r="F51" s="13" t="s">
        <v>53</v>
      </c>
    </row>
    <row r="52" spans="2:6" ht="12.75">
      <c r="B52" s="10" t="s">
        <v>50</v>
      </c>
      <c r="C52" s="11">
        <v>4</v>
      </c>
      <c r="D52" s="52"/>
      <c r="E52" s="24">
        <f t="shared" si="2"/>
        <v>0</v>
      </c>
      <c r="F52" s="13" t="s">
        <v>53</v>
      </c>
    </row>
    <row r="53" spans="2:6" ht="12.75">
      <c r="B53" s="10" t="s">
        <v>51</v>
      </c>
      <c r="C53" s="11">
        <v>55</v>
      </c>
      <c r="D53" s="52"/>
      <c r="E53" s="24">
        <f t="shared" si="2"/>
        <v>0</v>
      </c>
      <c r="F53" s="13" t="s">
        <v>53</v>
      </c>
    </row>
    <row r="54" spans="2:6" ht="12.75">
      <c r="B54" s="10" t="s">
        <v>52</v>
      </c>
      <c r="C54" s="11">
        <v>35</v>
      </c>
      <c r="D54" s="52"/>
      <c r="E54" s="24">
        <f>ROUND(($F$7*C54*(1+D54)/1000),0)</f>
        <v>0</v>
      </c>
      <c r="F54" s="28" t="s">
        <v>55</v>
      </c>
    </row>
    <row r="55" spans="2:6" ht="12.75">
      <c r="B55" s="43" t="s">
        <v>31</v>
      </c>
      <c r="C55" s="11">
        <v>20</v>
      </c>
      <c r="D55" s="52"/>
      <c r="E55" s="24">
        <f>ROUND(($F$7*C55*(1+D55)/1000),1)</f>
        <v>0</v>
      </c>
      <c r="F55" s="13" t="s">
        <v>53</v>
      </c>
    </row>
    <row r="56" spans="2:6" ht="13.5" thickBot="1">
      <c r="B56" s="39" t="s">
        <v>36</v>
      </c>
      <c r="C56" s="40">
        <v>20</v>
      </c>
      <c r="D56" s="55"/>
      <c r="E56" s="41">
        <f>ROUND(($F$7*C56*(1+D56)/1000),1)</f>
        <v>0</v>
      </c>
      <c r="F56" s="42" t="s">
        <v>53</v>
      </c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</sheetData>
  <sheetProtection password="C6E6" sheet="1" objects="1" scenarios="1"/>
  <mergeCells count="6">
    <mergeCell ref="B4:F5"/>
    <mergeCell ref="D9:D10"/>
    <mergeCell ref="E9:E10"/>
    <mergeCell ref="F9:F10"/>
    <mergeCell ref="B9:B10"/>
    <mergeCell ref="B7:E7"/>
  </mergeCells>
  <printOptions/>
  <pageMargins left="0.51" right="0.75" top="0.73" bottom="1.11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8.57421875" style="4" customWidth="1"/>
    <col min="3" max="6" width="18.28125" style="4" customWidth="1"/>
    <col min="8" max="8" width="12.8515625" style="0" customWidth="1"/>
  </cols>
  <sheetData>
    <row r="1" ht="12.75">
      <c r="B1" s="31"/>
    </row>
    <row r="3" ht="13.5" thickBot="1"/>
    <row r="4" spans="2:6" ht="12.75">
      <c r="B4" s="73" t="s">
        <v>73</v>
      </c>
      <c r="C4" s="74"/>
      <c r="D4" s="74"/>
      <c r="E4" s="74"/>
      <c r="F4" s="75"/>
    </row>
    <row r="5" spans="2:6" ht="15.75" customHeight="1" thickBot="1">
      <c r="B5" s="76"/>
      <c r="C5" s="77"/>
      <c r="D5" s="77"/>
      <c r="E5" s="77"/>
      <c r="F5" s="78"/>
    </row>
    <row r="6" ht="13.5" thickBot="1"/>
    <row r="7" spans="2:6" ht="13.5" thickBot="1">
      <c r="B7" s="83" t="s">
        <v>6</v>
      </c>
      <c r="C7" s="84"/>
      <c r="D7" s="84"/>
      <c r="E7" s="84"/>
      <c r="F7" s="50"/>
    </row>
    <row r="8" ht="13.5" thickBot="1"/>
    <row r="9" spans="2:6" ht="12.75">
      <c r="B9" s="81" t="s">
        <v>7</v>
      </c>
      <c r="C9" s="5" t="s">
        <v>74</v>
      </c>
      <c r="D9" s="81" t="s">
        <v>10</v>
      </c>
      <c r="E9" s="81" t="s">
        <v>11</v>
      </c>
      <c r="F9" s="81" t="s">
        <v>12</v>
      </c>
    </row>
    <row r="10" spans="2:6" ht="12.75" customHeight="1" thickBot="1">
      <c r="B10" s="85"/>
      <c r="C10" s="6" t="s">
        <v>9</v>
      </c>
      <c r="D10" s="85"/>
      <c r="E10" s="85"/>
      <c r="F10" s="86"/>
    </row>
    <row r="11" spans="2:6" ht="12.75">
      <c r="B11" s="19" t="s">
        <v>13</v>
      </c>
      <c r="C11" s="8">
        <v>65</v>
      </c>
      <c r="D11" s="51"/>
      <c r="E11" s="23">
        <f>ROUND(($F$7*C11*(1+D11)/1000),1)</f>
        <v>0</v>
      </c>
      <c r="F11" s="9" t="s">
        <v>53</v>
      </c>
    </row>
    <row r="12" spans="2:6" ht="12.75">
      <c r="B12" s="10" t="s">
        <v>56</v>
      </c>
      <c r="C12" s="11">
        <v>30</v>
      </c>
      <c r="D12" s="52"/>
      <c r="E12" s="24">
        <f>ROUND(($F$7*C12*(1+D12)/1000),1)</f>
        <v>0</v>
      </c>
      <c r="F12" s="13" t="s">
        <v>53</v>
      </c>
    </row>
    <row r="13" spans="2:6" ht="12.75">
      <c r="B13" s="10" t="s">
        <v>18</v>
      </c>
      <c r="C13" s="11">
        <v>12</v>
      </c>
      <c r="D13" s="52"/>
      <c r="E13" s="24">
        <f>ROUND(($F$7*C13*(1+D13)/1000),1)</f>
        <v>0</v>
      </c>
      <c r="F13" s="13" t="s">
        <v>53</v>
      </c>
    </row>
    <row r="14" spans="2:6" ht="12.75">
      <c r="B14" s="10" t="s">
        <v>19</v>
      </c>
      <c r="C14" s="11">
        <v>20</v>
      </c>
      <c r="D14" s="52"/>
      <c r="E14" s="24">
        <f>ROUND(($F$7*C14*(1+D14)/1000),1)</f>
        <v>0</v>
      </c>
      <c r="F14" s="13" t="s">
        <v>53</v>
      </c>
    </row>
    <row r="15" spans="2:6" ht="12.75">
      <c r="B15" s="10" t="s">
        <v>20</v>
      </c>
      <c r="C15" s="11">
        <v>130</v>
      </c>
      <c r="D15" s="52"/>
      <c r="E15" s="24">
        <f>ROUND(($F$7*C15*(1+D15)/1000),1)</f>
        <v>0</v>
      </c>
      <c r="F15" s="13" t="s">
        <v>53</v>
      </c>
    </row>
    <row r="16" spans="2:6" ht="12.75">
      <c r="B16" s="10" t="s">
        <v>21</v>
      </c>
      <c r="C16" s="11">
        <v>57.5</v>
      </c>
      <c r="D16" s="52"/>
      <c r="E16" s="24">
        <f>ROUND(($F$7*C16*(1+D16)/1000),0)</f>
        <v>0</v>
      </c>
      <c r="F16" s="28" t="s">
        <v>54</v>
      </c>
    </row>
    <row r="17" spans="2:6" ht="12.75">
      <c r="B17" s="29" t="s">
        <v>99</v>
      </c>
      <c r="C17" s="11">
        <v>80</v>
      </c>
      <c r="D17" s="53"/>
      <c r="E17" s="24">
        <f aca="true" t="shared" si="0" ref="E17:E52">ROUND(($F$7*C17*(1+D17)/1000),1)</f>
        <v>0</v>
      </c>
      <c r="F17" s="13" t="s">
        <v>53</v>
      </c>
    </row>
    <row r="18" spans="2:6" ht="12.75">
      <c r="B18" s="10" t="s">
        <v>22</v>
      </c>
      <c r="C18" s="11">
        <v>230</v>
      </c>
      <c r="D18" s="52"/>
      <c r="E18" s="24">
        <f t="shared" si="0"/>
        <v>0</v>
      </c>
      <c r="F18" s="13" t="s">
        <v>53</v>
      </c>
    </row>
    <row r="19" spans="2:6" ht="12.75">
      <c r="B19" s="10" t="s">
        <v>58</v>
      </c>
      <c r="C19" s="11">
        <v>35</v>
      </c>
      <c r="D19" s="52"/>
      <c r="E19" s="24">
        <f t="shared" si="0"/>
        <v>0</v>
      </c>
      <c r="F19" s="13" t="s">
        <v>53</v>
      </c>
    </row>
    <row r="20" spans="2:6" ht="12.75">
      <c r="B20" s="10" t="s">
        <v>76</v>
      </c>
      <c r="C20" s="11">
        <v>30</v>
      </c>
      <c r="D20" s="52"/>
      <c r="E20" s="24">
        <f>ROUND(($F$7*C20*(1+D20)/1000),1)</f>
        <v>0</v>
      </c>
      <c r="F20" s="13" t="s">
        <v>53</v>
      </c>
    </row>
    <row r="21" spans="2:6" ht="12.75">
      <c r="B21" s="10" t="s">
        <v>23</v>
      </c>
      <c r="C21" s="11">
        <v>40</v>
      </c>
      <c r="D21" s="52"/>
      <c r="E21" s="24">
        <f t="shared" si="0"/>
        <v>0</v>
      </c>
      <c r="F21" s="13" t="s">
        <v>53</v>
      </c>
    </row>
    <row r="22" spans="2:6" ht="12.75">
      <c r="B22" s="10" t="s">
        <v>25</v>
      </c>
      <c r="C22" s="11">
        <v>40</v>
      </c>
      <c r="D22" s="52"/>
      <c r="E22" s="24">
        <f t="shared" si="0"/>
        <v>0</v>
      </c>
      <c r="F22" s="13" t="s">
        <v>53</v>
      </c>
    </row>
    <row r="23" spans="2:6" ht="12.75">
      <c r="B23" s="10" t="s">
        <v>26</v>
      </c>
      <c r="C23" s="11">
        <v>190</v>
      </c>
      <c r="D23" s="52"/>
      <c r="E23" s="24">
        <f t="shared" si="0"/>
        <v>0</v>
      </c>
      <c r="F23" s="13" t="s">
        <v>53</v>
      </c>
    </row>
    <row r="24" spans="2:6" ht="12.75">
      <c r="B24" s="10" t="s">
        <v>27</v>
      </c>
      <c r="C24" s="11">
        <v>170</v>
      </c>
      <c r="D24" s="52"/>
      <c r="E24" s="24">
        <f t="shared" si="0"/>
        <v>0</v>
      </c>
      <c r="F24" s="13" t="s">
        <v>53</v>
      </c>
    </row>
    <row r="25" spans="2:6" ht="12.75">
      <c r="B25" s="10" t="s">
        <v>78</v>
      </c>
      <c r="C25" s="11">
        <v>90</v>
      </c>
      <c r="D25" s="52"/>
      <c r="E25" s="24">
        <f t="shared" si="0"/>
        <v>0</v>
      </c>
      <c r="F25" s="13" t="s">
        <v>53</v>
      </c>
    </row>
    <row r="26" spans="2:6" ht="12.75">
      <c r="B26" s="10" t="s">
        <v>60</v>
      </c>
      <c r="C26" s="11">
        <v>4</v>
      </c>
      <c r="D26" s="52"/>
      <c r="E26" s="24">
        <f t="shared" si="0"/>
        <v>0</v>
      </c>
      <c r="F26" s="13" t="s">
        <v>53</v>
      </c>
    </row>
    <row r="27" spans="2:6" ht="12.75">
      <c r="B27" s="10" t="s">
        <v>79</v>
      </c>
      <c r="C27" s="11">
        <v>20</v>
      </c>
      <c r="D27" s="87"/>
      <c r="E27" s="25">
        <f t="shared" si="0"/>
        <v>0</v>
      </c>
      <c r="F27" s="13" t="s">
        <v>53</v>
      </c>
    </row>
    <row r="28" spans="2:6" ht="12.75">
      <c r="B28" s="10" t="s">
        <v>28</v>
      </c>
      <c r="C28" s="11">
        <v>35</v>
      </c>
      <c r="D28" s="52"/>
      <c r="E28" s="24">
        <f t="shared" si="0"/>
        <v>0</v>
      </c>
      <c r="F28" s="13" t="s">
        <v>53</v>
      </c>
    </row>
    <row r="29" spans="2:6" ht="12.75">
      <c r="B29" s="10" t="s">
        <v>62</v>
      </c>
      <c r="C29" s="11">
        <v>40</v>
      </c>
      <c r="D29" s="52"/>
      <c r="E29" s="24">
        <f t="shared" si="0"/>
        <v>0</v>
      </c>
      <c r="F29" s="13" t="s">
        <v>53</v>
      </c>
    </row>
    <row r="30" spans="2:6" ht="12.75">
      <c r="B30" s="10" t="s">
        <v>30</v>
      </c>
      <c r="C30" s="11">
        <v>15</v>
      </c>
      <c r="D30" s="52"/>
      <c r="E30" s="24">
        <f t="shared" si="0"/>
        <v>0</v>
      </c>
      <c r="F30" s="13" t="s">
        <v>53</v>
      </c>
    </row>
    <row r="31" spans="2:6" ht="12.75">
      <c r="B31" s="10" t="s">
        <v>32</v>
      </c>
      <c r="C31" s="11">
        <v>50</v>
      </c>
      <c r="D31" s="52"/>
      <c r="E31" s="24">
        <f t="shared" si="0"/>
        <v>0</v>
      </c>
      <c r="F31" s="13" t="s">
        <v>53</v>
      </c>
    </row>
    <row r="32" spans="2:6" ht="12.75">
      <c r="B32" s="10" t="s">
        <v>112</v>
      </c>
      <c r="C32" s="11">
        <v>80</v>
      </c>
      <c r="D32" s="52"/>
      <c r="E32" s="24">
        <f t="shared" si="0"/>
        <v>0</v>
      </c>
      <c r="F32" s="13" t="s">
        <v>53</v>
      </c>
    </row>
    <row r="33" spans="2:6" ht="12.75">
      <c r="B33" s="10" t="s">
        <v>64</v>
      </c>
      <c r="C33" s="11">
        <v>70</v>
      </c>
      <c r="D33" s="52"/>
      <c r="E33" s="24">
        <f t="shared" si="0"/>
        <v>0</v>
      </c>
      <c r="F33" s="13" t="s">
        <v>53</v>
      </c>
    </row>
    <row r="34" spans="2:6" ht="12.75">
      <c r="B34" s="10" t="s">
        <v>33</v>
      </c>
      <c r="C34" s="11">
        <v>20</v>
      </c>
      <c r="D34" s="52"/>
      <c r="E34" s="24">
        <f t="shared" si="0"/>
        <v>0</v>
      </c>
      <c r="F34" s="13" t="s">
        <v>53</v>
      </c>
    </row>
    <row r="35" spans="2:6" ht="12.75">
      <c r="B35" s="10" t="s">
        <v>107</v>
      </c>
      <c r="C35" s="11">
        <v>15</v>
      </c>
      <c r="D35" s="52"/>
      <c r="E35" s="24">
        <f t="shared" si="0"/>
        <v>0</v>
      </c>
      <c r="F35" s="13" t="s">
        <v>53</v>
      </c>
    </row>
    <row r="36" spans="2:6" ht="12.75">
      <c r="B36" s="10" t="s">
        <v>37</v>
      </c>
      <c r="C36" s="11">
        <v>70</v>
      </c>
      <c r="D36" s="52"/>
      <c r="E36" s="24">
        <f t="shared" si="0"/>
        <v>0</v>
      </c>
      <c r="F36" s="13" t="s">
        <v>53</v>
      </c>
    </row>
    <row r="37" spans="2:6" ht="12.75">
      <c r="B37" s="29" t="s">
        <v>89</v>
      </c>
      <c r="C37" s="11">
        <v>300</v>
      </c>
      <c r="D37" s="53"/>
      <c r="E37" s="24">
        <f t="shared" si="0"/>
        <v>0</v>
      </c>
      <c r="F37" s="13" t="s">
        <v>53</v>
      </c>
    </row>
    <row r="38" spans="2:6" ht="12.75">
      <c r="B38" s="10" t="s">
        <v>65</v>
      </c>
      <c r="C38" s="11">
        <v>15</v>
      </c>
      <c r="D38" s="52"/>
      <c r="E38" s="24">
        <f t="shared" si="0"/>
        <v>0</v>
      </c>
      <c r="F38" s="13" t="s">
        <v>53</v>
      </c>
    </row>
    <row r="39" spans="2:6" ht="12.75">
      <c r="B39" s="10" t="s">
        <v>40</v>
      </c>
      <c r="C39" s="12">
        <v>6</v>
      </c>
      <c r="D39" s="52"/>
      <c r="E39" s="24">
        <f t="shared" si="0"/>
        <v>0</v>
      </c>
      <c r="F39" s="13" t="s">
        <v>53</v>
      </c>
    </row>
    <row r="40" spans="2:6" ht="12.75">
      <c r="B40" s="29" t="s">
        <v>100</v>
      </c>
      <c r="C40" s="11">
        <v>100</v>
      </c>
      <c r="D40" s="53"/>
      <c r="E40" s="24">
        <f t="shared" si="0"/>
        <v>0</v>
      </c>
      <c r="F40" s="13" t="s">
        <v>53</v>
      </c>
    </row>
    <row r="41" spans="2:6" ht="12.75">
      <c r="B41" s="10" t="s">
        <v>67</v>
      </c>
      <c r="C41" s="12">
        <v>70</v>
      </c>
      <c r="D41" s="52"/>
      <c r="E41" s="24">
        <f t="shared" si="0"/>
        <v>0</v>
      </c>
      <c r="F41" s="13" t="s">
        <v>53</v>
      </c>
    </row>
    <row r="42" spans="2:6" ht="12.75">
      <c r="B42" s="10" t="s">
        <v>44</v>
      </c>
      <c r="C42" s="12">
        <v>55</v>
      </c>
      <c r="D42" s="52"/>
      <c r="E42" s="24">
        <f t="shared" si="0"/>
        <v>0</v>
      </c>
      <c r="F42" s="13" t="s">
        <v>53</v>
      </c>
    </row>
    <row r="43" spans="2:6" ht="12.75">
      <c r="B43" s="10" t="s">
        <v>45</v>
      </c>
      <c r="C43" s="12">
        <v>4</v>
      </c>
      <c r="D43" s="52"/>
      <c r="E43" s="24">
        <f t="shared" si="0"/>
        <v>0</v>
      </c>
      <c r="F43" s="13" t="s">
        <v>53</v>
      </c>
    </row>
    <row r="44" spans="2:6" ht="12.75">
      <c r="B44" s="10" t="s">
        <v>70</v>
      </c>
      <c r="C44" s="12">
        <v>90</v>
      </c>
      <c r="D44" s="52"/>
      <c r="E44" s="24">
        <f t="shared" si="0"/>
        <v>0</v>
      </c>
      <c r="F44" s="13" t="s">
        <v>53</v>
      </c>
    </row>
    <row r="45" spans="2:6" ht="12.75">
      <c r="B45" s="29" t="s">
        <v>101</v>
      </c>
      <c r="C45" s="38">
        <v>120</v>
      </c>
      <c r="D45" s="53"/>
      <c r="E45" s="24">
        <f t="shared" si="0"/>
        <v>0</v>
      </c>
      <c r="F45" s="13" t="s">
        <v>53</v>
      </c>
    </row>
    <row r="46" spans="2:6" ht="12.75">
      <c r="B46" s="10" t="s">
        <v>71</v>
      </c>
      <c r="C46" s="12">
        <v>70</v>
      </c>
      <c r="D46" s="52"/>
      <c r="E46" s="24">
        <f t="shared" si="0"/>
        <v>0</v>
      </c>
      <c r="F46" s="13" t="s">
        <v>53</v>
      </c>
    </row>
    <row r="47" spans="2:6" ht="12.75">
      <c r="B47" s="10" t="s">
        <v>72</v>
      </c>
      <c r="C47" s="12">
        <v>10</v>
      </c>
      <c r="D47" s="52"/>
      <c r="E47" s="24">
        <f t="shared" si="0"/>
        <v>0</v>
      </c>
      <c r="F47" s="13" t="s">
        <v>53</v>
      </c>
    </row>
    <row r="48" spans="2:6" ht="12.75">
      <c r="B48" s="10" t="s">
        <v>47</v>
      </c>
      <c r="C48" s="12">
        <v>15</v>
      </c>
      <c r="D48" s="52"/>
      <c r="E48" s="24">
        <f t="shared" si="0"/>
        <v>0</v>
      </c>
      <c r="F48" s="13" t="s">
        <v>53</v>
      </c>
    </row>
    <row r="49" spans="2:6" ht="12.75">
      <c r="B49" s="10" t="s">
        <v>48</v>
      </c>
      <c r="C49" s="11">
        <v>20</v>
      </c>
      <c r="D49" s="87"/>
      <c r="E49" s="24">
        <f t="shared" si="0"/>
        <v>0</v>
      </c>
      <c r="F49" s="13" t="s">
        <v>53</v>
      </c>
    </row>
    <row r="50" spans="2:6" ht="12.75">
      <c r="B50" s="10" t="s">
        <v>49</v>
      </c>
      <c r="C50" s="12">
        <v>6</v>
      </c>
      <c r="D50" s="52"/>
      <c r="E50" s="24">
        <f t="shared" si="0"/>
        <v>0</v>
      </c>
      <c r="F50" s="13" t="s">
        <v>53</v>
      </c>
    </row>
    <row r="51" spans="2:6" ht="12.75">
      <c r="B51" s="10" t="s">
        <v>50</v>
      </c>
      <c r="C51" s="12">
        <v>4</v>
      </c>
      <c r="D51" s="52"/>
      <c r="E51" s="24">
        <f t="shared" si="0"/>
        <v>0</v>
      </c>
      <c r="F51" s="13" t="s">
        <v>53</v>
      </c>
    </row>
    <row r="52" spans="2:6" ht="12.75">
      <c r="B52" s="10" t="s">
        <v>51</v>
      </c>
      <c r="C52" s="12">
        <v>75</v>
      </c>
      <c r="D52" s="52"/>
      <c r="E52" s="24">
        <f t="shared" si="0"/>
        <v>0</v>
      </c>
      <c r="F52" s="13" t="s">
        <v>53</v>
      </c>
    </row>
    <row r="53" spans="2:6" ht="12.75">
      <c r="B53" s="10" t="s">
        <v>52</v>
      </c>
      <c r="C53" s="12">
        <v>40</v>
      </c>
      <c r="D53" s="52"/>
      <c r="E53" s="24">
        <f>ROUND(($F$7*C53*(1+D53)/1000),0)</f>
        <v>0</v>
      </c>
      <c r="F53" s="28" t="s">
        <v>55</v>
      </c>
    </row>
    <row r="54" spans="2:6" ht="13.5" thickBot="1">
      <c r="B54" s="44" t="s">
        <v>24</v>
      </c>
      <c r="C54" s="45">
        <v>20</v>
      </c>
      <c r="D54" s="55"/>
      <c r="E54" s="41">
        <f>ROUND(($F$7*C54*(1+D54)/1000),1)</f>
        <v>0</v>
      </c>
      <c r="F54" s="42" t="s">
        <v>53</v>
      </c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</sheetData>
  <sheetProtection password="C6E6" sheet="1" objects="1" scenarios="1"/>
  <mergeCells count="6">
    <mergeCell ref="B7:E7"/>
    <mergeCell ref="B4:F5"/>
    <mergeCell ref="D9:D10"/>
    <mergeCell ref="E9:E10"/>
    <mergeCell ref="F9:F10"/>
    <mergeCell ref="B9:B10"/>
  </mergeCells>
  <printOptions/>
  <pageMargins left="0.75" right="0.75" top="0.51" bottom="1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4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8.57421875" style="4" customWidth="1"/>
    <col min="3" max="6" width="18.140625" style="4" customWidth="1"/>
    <col min="8" max="8" width="12.8515625" style="0" customWidth="1"/>
  </cols>
  <sheetData>
    <row r="1" ht="12.75">
      <c r="B1" s="31"/>
    </row>
    <row r="3" ht="13.5" thickBot="1"/>
    <row r="4" spans="2:6" ht="12.75">
      <c r="B4" s="73" t="s">
        <v>83</v>
      </c>
      <c r="C4" s="74"/>
      <c r="D4" s="74"/>
      <c r="E4" s="74"/>
      <c r="F4" s="75"/>
    </row>
    <row r="5" spans="2:6" ht="15.75" customHeight="1" thickBot="1">
      <c r="B5" s="76"/>
      <c r="C5" s="77"/>
      <c r="D5" s="77"/>
      <c r="E5" s="77"/>
      <c r="F5" s="78"/>
    </row>
    <row r="6" ht="13.5" thickBot="1"/>
    <row r="7" spans="2:6" ht="13.5" thickBot="1">
      <c r="B7" s="83" t="s">
        <v>6</v>
      </c>
      <c r="C7" s="84"/>
      <c r="D7" s="84"/>
      <c r="E7" s="84"/>
      <c r="F7" s="50"/>
    </row>
    <row r="8" ht="13.5" thickBot="1"/>
    <row r="9" spans="2:6" ht="12.75">
      <c r="B9" s="81" t="s">
        <v>7</v>
      </c>
      <c r="C9" s="5" t="s">
        <v>84</v>
      </c>
      <c r="D9" s="81" t="s">
        <v>10</v>
      </c>
      <c r="E9" s="81" t="s">
        <v>11</v>
      </c>
      <c r="F9" s="81" t="s">
        <v>12</v>
      </c>
    </row>
    <row r="10" spans="2:6" ht="12.75" customHeight="1" thickBot="1">
      <c r="B10" s="85"/>
      <c r="C10" s="6" t="s">
        <v>9</v>
      </c>
      <c r="D10" s="85"/>
      <c r="E10" s="85"/>
      <c r="F10" s="86"/>
    </row>
    <row r="11" spans="2:6" ht="12.75">
      <c r="B11" s="7" t="s">
        <v>13</v>
      </c>
      <c r="C11" s="32">
        <v>80</v>
      </c>
      <c r="D11" s="51"/>
      <c r="E11" s="23">
        <f aca="true" t="shared" si="0" ref="E11:E19">ROUND(($F$7*C11*(1+D11)/1000),1)</f>
        <v>0</v>
      </c>
      <c r="F11" s="9" t="s">
        <v>53</v>
      </c>
    </row>
    <row r="12" spans="2:6" ht="12.75">
      <c r="B12" s="10" t="s">
        <v>56</v>
      </c>
      <c r="C12" s="11">
        <v>50</v>
      </c>
      <c r="D12" s="52"/>
      <c r="E12" s="24">
        <f t="shared" si="0"/>
        <v>0</v>
      </c>
      <c r="F12" s="13" t="s">
        <v>53</v>
      </c>
    </row>
    <row r="13" spans="2:6" ht="12.75">
      <c r="B13" s="10" t="s">
        <v>15</v>
      </c>
      <c r="C13" s="11">
        <v>30</v>
      </c>
      <c r="D13" s="52"/>
      <c r="E13" s="24">
        <f t="shared" si="0"/>
        <v>0</v>
      </c>
      <c r="F13" s="13" t="s">
        <v>53</v>
      </c>
    </row>
    <row r="14" spans="2:6" ht="12.75">
      <c r="B14" s="10" t="s">
        <v>16</v>
      </c>
      <c r="C14" s="11">
        <v>20</v>
      </c>
      <c r="D14" s="52"/>
      <c r="E14" s="24">
        <f t="shared" si="0"/>
        <v>0</v>
      </c>
      <c r="F14" s="13" t="s">
        <v>53</v>
      </c>
    </row>
    <row r="15" spans="2:6" ht="12.75">
      <c r="B15" s="10" t="s">
        <v>17</v>
      </c>
      <c r="C15" s="11">
        <v>30</v>
      </c>
      <c r="D15" s="52"/>
      <c r="E15" s="24">
        <f t="shared" si="0"/>
        <v>0</v>
      </c>
      <c r="F15" s="13" t="s">
        <v>53</v>
      </c>
    </row>
    <row r="16" spans="2:6" ht="12.75">
      <c r="B16" s="10" t="s">
        <v>18</v>
      </c>
      <c r="C16" s="11">
        <v>8</v>
      </c>
      <c r="D16" s="52"/>
      <c r="E16" s="24">
        <f t="shared" si="0"/>
        <v>0</v>
      </c>
      <c r="F16" s="13" t="s">
        <v>53</v>
      </c>
    </row>
    <row r="17" spans="2:6" ht="12.75">
      <c r="B17" s="10" t="s">
        <v>19</v>
      </c>
      <c r="C17" s="11">
        <v>20</v>
      </c>
      <c r="D17" s="52"/>
      <c r="E17" s="24">
        <f t="shared" si="0"/>
        <v>0</v>
      </c>
      <c r="F17" s="13" t="s">
        <v>53</v>
      </c>
    </row>
    <row r="18" spans="2:6" ht="12.75">
      <c r="B18" s="10" t="s">
        <v>75</v>
      </c>
      <c r="C18" s="11">
        <v>90</v>
      </c>
      <c r="D18" s="52"/>
      <c r="E18" s="24">
        <f t="shared" si="0"/>
        <v>0</v>
      </c>
      <c r="F18" s="13" t="s">
        <v>53</v>
      </c>
    </row>
    <row r="19" spans="2:6" ht="12.75">
      <c r="B19" s="10" t="s">
        <v>57</v>
      </c>
      <c r="C19" s="11">
        <v>80</v>
      </c>
      <c r="D19" s="52"/>
      <c r="E19" s="24">
        <f t="shared" si="0"/>
        <v>0</v>
      </c>
      <c r="F19" s="13" t="s">
        <v>53</v>
      </c>
    </row>
    <row r="20" spans="2:6" ht="12.75">
      <c r="B20" s="10" t="s">
        <v>21</v>
      </c>
      <c r="C20" s="11">
        <v>50.5</v>
      </c>
      <c r="D20" s="52"/>
      <c r="E20" s="24">
        <f>ROUND(($F$7*C20*(1+D20)/1000),0)</f>
        <v>0</v>
      </c>
      <c r="F20" s="28" t="s">
        <v>54</v>
      </c>
    </row>
    <row r="21" spans="2:6" ht="12.75">
      <c r="B21" s="29" t="s">
        <v>99</v>
      </c>
      <c r="C21" s="11">
        <v>80</v>
      </c>
      <c r="D21" s="53"/>
      <c r="E21" s="24">
        <f aca="true" t="shared" si="1" ref="E21:E47">ROUND(($F$7*C21*(1+D21)/1000),1)</f>
        <v>0</v>
      </c>
      <c r="F21" s="13" t="s">
        <v>53</v>
      </c>
    </row>
    <row r="22" spans="2:6" ht="12.75">
      <c r="B22" s="10" t="s">
        <v>22</v>
      </c>
      <c r="C22" s="11">
        <v>220</v>
      </c>
      <c r="D22" s="52"/>
      <c r="E22" s="24">
        <f t="shared" si="1"/>
        <v>0</v>
      </c>
      <c r="F22" s="13" t="s">
        <v>53</v>
      </c>
    </row>
    <row r="23" spans="2:6" ht="12.75">
      <c r="B23" s="10" t="s">
        <v>58</v>
      </c>
      <c r="C23" s="11">
        <v>40</v>
      </c>
      <c r="D23" s="52"/>
      <c r="E23" s="24">
        <f t="shared" si="1"/>
        <v>0</v>
      </c>
      <c r="F23" s="13" t="s">
        <v>53</v>
      </c>
    </row>
    <row r="24" spans="2:6" ht="12.75">
      <c r="B24" s="10" t="s">
        <v>77</v>
      </c>
      <c r="C24" s="11">
        <v>80</v>
      </c>
      <c r="D24" s="52"/>
      <c r="E24" s="24">
        <f t="shared" si="1"/>
        <v>0</v>
      </c>
      <c r="F24" s="13" t="s">
        <v>53</v>
      </c>
    </row>
    <row r="25" spans="2:6" ht="12.75">
      <c r="B25" s="10" t="s">
        <v>26</v>
      </c>
      <c r="C25" s="11">
        <v>180</v>
      </c>
      <c r="D25" s="52"/>
      <c r="E25" s="24">
        <f t="shared" si="1"/>
        <v>0</v>
      </c>
      <c r="F25" s="13" t="s">
        <v>53</v>
      </c>
    </row>
    <row r="26" spans="2:10" ht="12.75">
      <c r="B26" s="10" t="s">
        <v>27</v>
      </c>
      <c r="C26" s="11">
        <v>170</v>
      </c>
      <c r="D26" s="52"/>
      <c r="E26" s="24">
        <f t="shared" si="1"/>
        <v>0</v>
      </c>
      <c r="F26" s="13" t="s">
        <v>53</v>
      </c>
      <c r="J26" s="1"/>
    </row>
    <row r="27" spans="2:6" ht="12.75">
      <c r="B27" s="10" t="s">
        <v>113</v>
      </c>
      <c r="C27" s="11">
        <v>10</v>
      </c>
      <c r="D27" s="52"/>
      <c r="E27" s="24">
        <f t="shared" si="1"/>
        <v>0</v>
      </c>
      <c r="F27" s="13" t="s">
        <v>53</v>
      </c>
    </row>
    <row r="28" spans="2:6" ht="12.75">
      <c r="B28" s="10" t="s">
        <v>79</v>
      </c>
      <c r="C28" s="11">
        <v>20</v>
      </c>
      <c r="D28" s="52"/>
      <c r="E28" s="24">
        <f t="shared" si="1"/>
        <v>0</v>
      </c>
      <c r="F28" s="13" t="s">
        <v>53</v>
      </c>
    </row>
    <row r="29" spans="2:6" ht="12.75">
      <c r="B29" s="10" t="s">
        <v>28</v>
      </c>
      <c r="C29" s="11">
        <v>20</v>
      </c>
      <c r="D29" s="52"/>
      <c r="E29" s="24">
        <f t="shared" si="1"/>
        <v>0</v>
      </c>
      <c r="F29" s="13" t="s">
        <v>53</v>
      </c>
    </row>
    <row r="30" spans="2:6" ht="12.75">
      <c r="B30" s="10" t="s">
        <v>61</v>
      </c>
      <c r="C30" s="11">
        <v>40</v>
      </c>
      <c r="D30" s="87"/>
      <c r="E30" s="24">
        <f t="shared" si="1"/>
        <v>0</v>
      </c>
      <c r="F30" s="13" t="s">
        <v>53</v>
      </c>
    </row>
    <row r="31" spans="2:6" ht="12.75">
      <c r="B31" s="10" t="s">
        <v>30</v>
      </c>
      <c r="C31" s="11">
        <v>20</v>
      </c>
      <c r="D31" s="52"/>
      <c r="E31" s="24">
        <f t="shared" si="1"/>
        <v>0</v>
      </c>
      <c r="F31" s="13" t="s">
        <v>53</v>
      </c>
    </row>
    <row r="32" spans="2:6" ht="12.75">
      <c r="B32" s="10" t="s">
        <v>63</v>
      </c>
      <c r="C32" s="11">
        <v>15</v>
      </c>
      <c r="D32" s="52"/>
      <c r="E32" s="24">
        <f t="shared" si="1"/>
        <v>0</v>
      </c>
      <c r="F32" s="13" t="s">
        <v>53</v>
      </c>
    </row>
    <row r="33" spans="2:6" ht="12.75">
      <c r="B33" s="10" t="s">
        <v>32</v>
      </c>
      <c r="C33" s="11">
        <v>35</v>
      </c>
      <c r="D33" s="52"/>
      <c r="E33" s="24">
        <f t="shared" si="1"/>
        <v>0</v>
      </c>
      <c r="F33" s="13" t="s">
        <v>53</v>
      </c>
    </row>
    <row r="34" spans="2:6" ht="12.75">
      <c r="B34" s="10" t="s">
        <v>33</v>
      </c>
      <c r="C34" s="11">
        <v>20</v>
      </c>
      <c r="D34" s="52"/>
      <c r="E34" s="24">
        <f t="shared" si="1"/>
        <v>0</v>
      </c>
      <c r="F34" s="13" t="s">
        <v>53</v>
      </c>
    </row>
    <row r="35" spans="2:6" ht="12.75">
      <c r="B35" s="10" t="s">
        <v>80</v>
      </c>
      <c r="C35" s="11">
        <v>80</v>
      </c>
      <c r="D35" s="52"/>
      <c r="E35" s="24">
        <f t="shared" si="1"/>
        <v>0</v>
      </c>
      <c r="F35" s="13" t="s">
        <v>53</v>
      </c>
    </row>
    <row r="36" spans="2:6" ht="12.75">
      <c r="B36" s="10" t="s">
        <v>81</v>
      </c>
      <c r="C36" s="11">
        <v>20</v>
      </c>
      <c r="D36" s="52"/>
      <c r="E36" s="24">
        <f t="shared" si="1"/>
        <v>0</v>
      </c>
      <c r="F36" s="13" t="s">
        <v>53</v>
      </c>
    </row>
    <row r="37" spans="2:6" ht="12.75">
      <c r="B37" s="10" t="s">
        <v>114</v>
      </c>
      <c r="C37" s="11">
        <v>15</v>
      </c>
      <c r="D37" s="52"/>
      <c r="E37" s="24">
        <f t="shared" si="1"/>
        <v>0</v>
      </c>
      <c r="F37" s="13" t="s">
        <v>53</v>
      </c>
    </row>
    <row r="38" spans="2:6" ht="12.75">
      <c r="B38" s="10" t="s">
        <v>37</v>
      </c>
      <c r="C38" s="11">
        <v>55</v>
      </c>
      <c r="D38" s="52"/>
      <c r="E38" s="24">
        <f t="shared" si="1"/>
        <v>0</v>
      </c>
      <c r="F38" s="13" t="s">
        <v>53</v>
      </c>
    </row>
    <row r="39" spans="2:6" ht="12.75">
      <c r="B39" s="10" t="s">
        <v>38</v>
      </c>
      <c r="C39" s="11">
        <v>80</v>
      </c>
      <c r="D39" s="52"/>
      <c r="E39" s="24">
        <f t="shared" si="1"/>
        <v>0</v>
      </c>
      <c r="F39" s="13" t="s">
        <v>53</v>
      </c>
    </row>
    <row r="40" spans="2:6" ht="12.75">
      <c r="B40" s="10" t="s">
        <v>39</v>
      </c>
      <c r="C40" s="11">
        <v>90</v>
      </c>
      <c r="D40" s="52"/>
      <c r="E40" s="24">
        <f t="shared" si="1"/>
        <v>0</v>
      </c>
      <c r="F40" s="13" t="s">
        <v>53</v>
      </c>
    </row>
    <row r="41" spans="2:6" ht="12.75">
      <c r="B41" s="29" t="s">
        <v>89</v>
      </c>
      <c r="C41" s="11">
        <v>300</v>
      </c>
      <c r="D41" s="53"/>
      <c r="E41" s="24">
        <f t="shared" si="1"/>
        <v>0</v>
      </c>
      <c r="F41" s="13" t="s">
        <v>53</v>
      </c>
    </row>
    <row r="42" spans="2:6" ht="12.75">
      <c r="B42" s="10" t="s">
        <v>40</v>
      </c>
      <c r="C42" s="11">
        <v>3</v>
      </c>
      <c r="D42" s="52"/>
      <c r="E42" s="24">
        <f t="shared" si="1"/>
        <v>0</v>
      </c>
      <c r="F42" s="13" t="s">
        <v>53</v>
      </c>
    </row>
    <row r="43" spans="2:6" ht="12.75">
      <c r="B43" s="29" t="s">
        <v>100</v>
      </c>
      <c r="C43" s="11">
        <v>100</v>
      </c>
      <c r="D43" s="53"/>
      <c r="E43" s="24">
        <f t="shared" si="1"/>
        <v>0</v>
      </c>
      <c r="F43" s="13" t="s">
        <v>53</v>
      </c>
    </row>
    <row r="44" spans="2:6" ht="12.75">
      <c r="B44" s="10" t="s">
        <v>43</v>
      </c>
      <c r="C44" s="11">
        <v>35</v>
      </c>
      <c r="D44" s="52"/>
      <c r="E44" s="24">
        <f t="shared" si="1"/>
        <v>0</v>
      </c>
      <c r="F44" s="13" t="s">
        <v>53</v>
      </c>
    </row>
    <row r="45" spans="2:6" ht="12.75">
      <c r="B45" s="10" t="s">
        <v>66</v>
      </c>
      <c r="C45" s="11">
        <v>60</v>
      </c>
      <c r="D45" s="87"/>
      <c r="E45" s="24">
        <f t="shared" si="1"/>
        <v>0</v>
      </c>
      <c r="F45" s="13" t="s">
        <v>53</v>
      </c>
    </row>
    <row r="46" spans="2:6" ht="12.75">
      <c r="B46" s="10" t="s">
        <v>68</v>
      </c>
      <c r="C46" s="11">
        <v>20</v>
      </c>
      <c r="D46" s="52"/>
      <c r="E46" s="24">
        <f t="shared" si="1"/>
        <v>0</v>
      </c>
      <c r="F46" s="13" t="s">
        <v>53</v>
      </c>
    </row>
    <row r="47" spans="2:6" ht="12.75">
      <c r="B47" s="10" t="s">
        <v>44</v>
      </c>
      <c r="C47" s="11">
        <v>20</v>
      </c>
      <c r="D47" s="52"/>
      <c r="E47" s="24">
        <f t="shared" si="1"/>
        <v>0</v>
      </c>
      <c r="F47" s="13" t="s">
        <v>53</v>
      </c>
    </row>
    <row r="48" spans="2:6" ht="12.75">
      <c r="B48" s="10" t="s">
        <v>69</v>
      </c>
      <c r="C48" s="11">
        <v>1</v>
      </c>
      <c r="D48" s="52"/>
      <c r="E48" s="24">
        <f>ROUND(($F$7*C48*(1+D48)/1000),0)</f>
        <v>0</v>
      </c>
      <c r="F48" s="28" t="s">
        <v>55</v>
      </c>
    </row>
    <row r="49" spans="2:6" ht="12.75">
      <c r="B49" s="29" t="s">
        <v>101</v>
      </c>
      <c r="C49" s="37">
        <v>120</v>
      </c>
      <c r="D49" s="53"/>
      <c r="E49" s="24">
        <f aca="true" t="shared" si="2" ref="E49:E54">ROUND(($F$7*C49*(1+D49)/1000),1)</f>
        <v>0</v>
      </c>
      <c r="F49" s="13" t="s">
        <v>53</v>
      </c>
    </row>
    <row r="50" spans="2:6" ht="12.75">
      <c r="B50" s="10" t="s">
        <v>72</v>
      </c>
      <c r="C50" s="11">
        <v>15</v>
      </c>
      <c r="D50" s="52"/>
      <c r="E50" s="24">
        <f t="shared" si="2"/>
        <v>0</v>
      </c>
      <c r="F50" s="13" t="s">
        <v>53</v>
      </c>
    </row>
    <row r="51" spans="2:6" ht="12.75">
      <c r="B51" s="10" t="s">
        <v>48</v>
      </c>
      <c r="C51" s="12">
        <v>30</v>
      </c>
      <c r="D51" s="52"/>
      <c r="E51" s="24">
        <f t="shared" si="2"/>
        <v>0</v>
      </c>
      <c r="F51" s="13" t="s">
        <v>53</v>
      </c>
    </row>
    <row r="52" spans="2:6" ht="12.75">
      <c r="B52" s="10" t="s">
        <v>49</v>
      </c>
      <c r="C52" s="12">
        <v>6</v>
      </c>
      <c r="D52" s="52"/>
      <c r="E52" s="24">
        <f t="shared" si="2"/>
        <v>0</v>
      </c>
      <c r="F52" s="13" t="s">
        <v>53</v>
      </c>
    </row>
    <row r="53" spans="2:6" ht="12.75">
      <c r="B53" s="10" t="s">
        <v>50</v>
      </c>
      <c r="C53" s="12">
        <v>6</v>
      </c>
      <c r="D53" s="52"/>
      <c r="E53" s="24">
        <f t="shared" si="2"/>
        <v>0</v>
      </c>
      <c r="F53" s="13" t="s">
        <v>53</v>
      </c>
    </row>
    <row r="54" spans="2:6" ht="12.75">
      <c r="B54" s="10" t="s">
        <v>51</v>
      </c>
      <c r="C54" s="12">
        <v>50</v>
      </c>
      <c r="D54" s="52"/>
      <c r="E54" s="24">
        <f t="shared" si="2"/>
        <v>0</v>
      </c>
      <c r="F54" s="13" t="s">
        <v>53</v>
      </c>
    </row>
    <row r="55" spans="2:6" ht="12.75">
      <c r="B55" s="10" t="s">
        <v>52</v>
      </c>
      <c r="C55" s="12">
        <v>25</v>
      </c>
      <c r="D55" s="52"/>
      <c r="E55" s="24">
        <f>ROUND(($F$7*C55*(1+D55)/1000),0)</f>
        <v>0</v>
      </c>
      <c r="F55" s="28" t="s">
        <v>55</v>
      </c>
    </row>
    <row r="56" spans="2:6" ht="12.75">
      <c r="B56" s="10" t="s">
        <v>24</v>
      </c>
      <c r="C56" s="12">
        <v>20</v>
      </c>
      <c r="D56" s="52"/>
      <c r="E56" s="24">
        <f>ROUND(($F$7*C56*(1+D56)/1000),1)</f>
        <v>0</v>
      </c>
      <c r="F56" s="13" t="s">
        <v>53</v>
      </c>
    </row>
    <row r="57" spans="2:6" ht="13.5" thickBot="1">
      <c r="B57" s="44" t="s">
        <v>60</v>
      </c>
      <c r="C57" s="45">
        <v>2</v>
      </c>
      <c r="D57" s="55"/>
      <c r="E57" s="41">
        <f>ROUND(($F$7*C57*(1+D57)/1000),1)</f>
        <v>0</v>
      </c>
      <c r="F57" s="42" t="s">
        <v>53</v>
      </c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</sheetData>
  <sheetProtection password="C6E6" sheet="1" objects="1" scenarios="1"/>
  <mergeCells count="6">
    <mergeCell ref="B4:F5"/>
    <mergeCell ref="D9:D10"/>
    <mergeCell ref="E9:E10"/>
    <mergeCell ref="F9:F10"/>
    <mergeCell ref="B9:B10"/>
    <mergeCell ref="B7:E7"/>
  </mergeCells>
  <printOptions/>
  <pageMargins left="0.75" right="0.75" top="1" bottom="1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74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8.57421875" style="4" customWidth="1"/>
    <col min="3" max="6" width="19.00390625" style="4" customWidth="1"/>
    <col min="8" max="8" width="12.8515625" style="0" customWidth="1"/>
  </cols>
  <sheetData>
    <row r="1" ht="12.75">
      <c r="B1" s="31"/>
    </row>
    <row r="3" ht="13.5" thickBot="1"/>
    <row r="4" spans="2:6" ht="12.75">
      <c r="B4" s="73" t="s">
        <v>85</v>
      </c>
      <c r="C4" s="74"/>
      <c r="D4" s="74"/>
      <c r="E4" s="74"/>
      <c r="F4" s="75"/>
    </row>
    <row r="5" spans="2:6" ht="15.75" customHeight="1" thickBot="1">
      <c r="B5" s="76"/>
      <c r="C5" s="77"/>
      <c r="D5" s="77"/>
      <c r="E5" s="77"/>
      <c r="F5" s="78"/>
    </row>
    <row r="6" ht="13.5" thickBot="1"/>
    <row r="7" spans="2:6" ht="13.5" thickBot="1">
      <c r="B7" s="83" t="s">
        <v>6</v>
      </c>
      <c r="C7" s="84"/>
      <c r="D7" s="84"/>
      <c r="E7" s="84"/>
      <c r="F7" s="50"/>
    </row>
    <row r="8" ht="13.5" thickBot="1"/>
    <row r="9" spans="2:6" ht="12.75">
      <c r="B9" s="81" t="s">
        <v>7</v>
      </c>
      <c r="C9" s="5" t="s">
        <v>86</v>
      </c>
      <c r="D9" s="81" t="s">
        <v>10</v>
      </c>
      <c r="E9" s="81" t="s">
        <v>11</v>
      </c>
      <c r="F9" s="81" t="s">
        <v>12</v>
      </c>
    </row>
    <row r="10" spans="2:6" ht="12.75" customHeight="1" thickBot="1">
      <c r="B10" s="85"/>
      <c r="C10" s="6" t="s">
        <v>9</v>
      </c>
      <c r="D10" s="85"/>
      <c r="E10" s="85"/>
      <c r="F10" s="86"/>
    </row>
    <row r="11" spans="2:6" ht="12.75">
      <c r="B11" s="34" t="s">
        <v>13</v>
      </c>
      <c r="C11" s="56">
        <v>50</v>
      </c>
      <c r="D11" s="88"/>
      <c r="E11" s="57">
        <f aca="true" t="shared" si="0" ref="E11:E17">ROUND(($F$7*C11*(1+D11)/1000),1)</f>
        <v>0</v>
      </c>
      <c r="F11" s="58" t="s">
        <v>53</v>
      </c>
    </row>
    <row r="12" spans="2:6" ht="12.75">
      <c r="B12" s="10" t="s">
        <v>116</v>
      </c>
      <c r="C12" s="11">
        <v>30</v>
      </c>
      <c r="D12" s="52"/>
      <c r="E12" s="24">
        <f>ROUND(($F$7*C12*(1+D12)/1000),1)</f>
        <v>0</v>
      </c>
      <c r="F12" s="13" t="s">
        <v>53</v>
      </c>
    </row>
    <row r="13" spans="2:6" ht="12.75">
      <c r="B13" s="10" t="s">
        <v>16</v>
      </c>
      <c r="C13" s="11">
        <v>30</v>
      </c>
      <c r="D13" s="52"/>
      <c r="E13" s="24">
        <f t="shared" si="0"/>
        <v>0</v>
      </c>
      <c r="F13" s="13" t="s">
        <v>53</v>
      </c>
    </row>
    <row r="14" spans="2:6" ht="12.75">
      <c r="B14" s="10" t="s">
        <v>17</v>
      </c>
      <c r="C14" s="11">
        <v>40</v>
      </c>
      <c r="D14" s="52"/>
      <c r="E14" s="24">
        <f t="shared" si="0"/>
        <v>0</v>
      </c>
      <c r="F14" s="13" t="s">
        <v>53</v>
      </c>
    </row>
    <row r="15" spans="2:6" ht="12.75">
      <c r="B15" s="10" t="s">
        <v>18</v>
      </c>
      <c r="C15" s="11">
        <v>10</v>
      </c>
      <c r="D15" s="52"/>
      <c r="E15" s="24">
        <f t="shared" si="0"/>
        <v>0</v>
      </c>
      <c r="F15" s="13" t="s">
        <v>53</v>
      </c>
    </row>
    <row r="16" spans="2:6" ht="12.75">
      <c r="B16" s="10" t="s">
        <v>19</v>
      </c>
      <c r="C16" s="11">
        <v>30</v>
      </c>
      <c r="D16" s="87"/>
      <c r="E16" s="24">
        <f t="shared" si="0"/>
        <v>0</v>
      </c>
      <c r="F16" s="13" t="s">
        <v>53</v>
      </c>
    </row>
    <row r="17" spans="2:6" ht="12.75">
      <c r="B17" s="10" t="s">
        <v>75</v>
      </c>
      <c r="C17" s="11">
        <v>70</v>
      </c>
      <c r="D17" s="52"/>
      <c r="E17" s="24">
        <f t="shared" si="0"/>
        <v>0</v>
      </c>
      <c r="F17" s="13" t="s">
        <v>53</v>
      </c>
    </row>
    <row r="18" spans="2:6" ht="12.75">
      <c r="B18" s="10" t="s">
        <v>21</v>
      </c>
      <c r="C18" s="11">
        <v>52.5</v>
      </c>
      <c r="D18" s="52"/>
      <c r="E18" s="24">
        <f>ROUND(($F$7*C18*(1+D18)/1000),0)</f>
        <v>0</v>
      </c>
      <c r="F18" s="28" t="s">
        <v>54</v>
      </c>
    </row>
    <row r="19" spans="2:6" ht="12.75">
      <c r="B19" s="29" t="s">
        <v>99</v>
      </c>
      <c r="C19" s="11">
        <v>80</v>
      </c>
      <c r="D19" s="53"/>
      <c r="E19" s="24">
        <f aca="true" t="shared" si="1" ref="E19:E54">ROUND(($F$7*C19*(1+D19)/1000),1)</f>
        <v>0</v>
      </c>
      <c r="F19" s="13" t="s">
        <v>53</v>
      </c>
    </row>
    <row r="20" spans="2:6" ht="12.75">
      <c r="B20" s="10" t="s">
        <v>22</v>
      </c>
      <c r="C20" s="11">
        <v>190</v>
      </c>
      <c r="D20" s="52"/>
      <c r="E20" s="24">
        <f t="shared" si="1"/>
        <v>0</v>
      </c>
      <c r="F20" s="13" t="s">
        <v>53</v>
      </c>
    </row>
    <row r="21" spans="2:6" ht="12.75">
      <c r="B21" s="10" t="s">
        <v>58</v>
      </c>
      <c r="C21" s="11">
        <v>40</v>
      </c>
      <c r="D21" s="52"/>
      <c r="E21" s="24">
        <f t="shared" si="1"/>
        <v>0</v>
      </c>
      <c r="F21" s="13" t="s">
        <v>53</v>
      </c>
    </row>
    <row r="22" spans="2:6" ht="12.75">
      <c r="B22" s="10" t="s">
        <v>87</v>
      </c>
      <c r="C22" s="11">
        <v>10</v>
      </c>
      <c r="D22" s="52"/>
      <c r="E22" s="24">
        <f t="shared" si="1"/>
        <v>0</v>
      </c>
      <c r="F22" s="13" t="s">
        <v>53</v>
      </c>
    </row>
    <row r="23" spans="2:6" ht="12.75">
      <c r="B23" s="10" t="s">
        <v>76</v>
      </c>
      <c r="C23" s="11">
        <v>20</v>
      </c>
      <c r="D23" s="52"/>
      <c r="E23" s="24">
        <f t="shared" si="1"/>
        <v>0</v>
      </c>
      <c r="F23" s="13" t="s">
        <v>53</v>
      </c>
    </row>
    <row r="24" spans="2:6" ht="12.75">
      <c r="B24" s="10" t="s">
        <v>59</v>
      </c>
      <c r="C24" s="11">
        <v>70</v>
      </c>
      <c r="D24" s="52"/>
      <c r="E24" s="24">
        <f t="shared" si="1"/>
        <v>0</v>
      </c>
      <c r="F24" s="13" t="s">
        <v>53</v>
      </c>
    </row>
    <row r="25" spans="2:6" ht="12.75">
      <c r="B25" s="10" t="s">
        <v>25</v>
      </c>
      <c r="C25" s="11">
        <v>70</v>
      </c>
      <c r="D25" s="52"/>
      <c r="E25" s="24">
        <f t="shared" si="1"/>
        <v>0</v>
      </c>
      <c r="F25" s="13" t="s">
        <v>53</v>
      </c>
    </row>
    <row r="26" spans="2:6" ht="12.75">
      <c r="B26" s="10" t="s">
        <v>26</v>
      </c>
      <c r="C26" s="11">
        <v>185</v>
      </c>
      <c r="D26" s="52"/>
      <c r="E26" s="24">
        <f t="shared" si="1"/>
        <v>0</v>
      </c>
      <c r="F26" s="13" t="s">
        <v>53</v>
      </c>
    </row>
    <row r="27" spans="2:6" ht="12.75">
      <c r="B27" s="10" t="s">
        <v>27</v>
      </c>
      <c r="C27" s="11">
        <v>135</v>
      </c>
      <c r="D27" s="52"/>
      <c r="E27" s="24">
        <f t="shared" si="1"/>
        <v>0</v>
      </c>
      <c r="F27" s="13" t="s">
        <v>53</v>
      </c>
    </row>
    <row r="28" spans="2:6" ht="12.75">
      <c r="B28" s="10" t="s">
        <v>79</v>
      </c>
      <c r="C28" s="11">
        <v>20</v>
      </c>
      <c r="D28" s="52"/>
      <c r="E28" s="24">
        <f t="shared" si="1"/>
        <v>0</v>
      </c>
      <c r="F28" s="13" t="s">
        <v>53</v>
      </c>
    </row>
    <row r="29" spans="2:6" ht="12.75">
      <c r="B29" s="10" t="s">
        <v>94</v>
      </c>
      <c r="C29" s="11">
        <v>40</v>
      </c>
      <c r="D29" s="52"/>
      <c r="E29" s="24">
        <f t="shared" si="1"/>
        <v>0</v>
      </c>
      <c r="F29" s="13" t="s">
        <v>53</v>
      </c>
    </row>
    <row r="30" spans="2:6" ht="12.75">
      <c r="B30" s="10" t="s">
        <v>29</v>
      </c>
      <c r="C30" s="11">
        <v>10</v>
      </c>
      <c r="D30" s="52"/>
      <c r="E30" s="24">
        <f t="shared" si="1"/>
        <v>0</v>
      </c>
      <c r="F30" s="13" t="s">
        <v>53</v>
      </c>
    </row>
    <row r="31" spans="2:6" ht="12.75">
      <c r="B31" s="10" t="s">
        <v>88</v>
      </c>
      <c r="C31" s="11">
        <v>70</v>
      </c>
      <c r="D31" s="52"/>
      <c r="E31" s="24">
        <f t="shared" si="1"/>
        <v>0</v>
      </c>
      <c r="F31" s="13" t="s">
        <v>53</v>
      </c>
    </row>
    <row r="32" spans="2:6" ht="12.75">
      <c r="B32" s="10" t="s">
        <v>31</v>
      </c>
      <c r="C32" s="11">
        <v>10</v>
      </c>
      <c r="D32" s="52"/>
      <c r="E32" s="24">
        <f t="shared" si="1"/>
        <v>0</v>
      </c>
      <c r="F32" s="13" t="s">
        <v>53</v>
      </c>
    </row>
    <row r="33" spans="2:6" ht="12.75">
      <c r="B33" s="10" t="s">
        <v>32</v>
      </c>
      <c r="C33" s="11">
        <v>30</v>
      </c>
      <c r="D33" s="52"/>
      <c r="E33" s="24">
        <f t="shared" si="1"/>
        <v>0</v>
      </c>
      <c r="F33" s="13" t="s">
        <v>53</v>
      </c>
    </row>
    <row r="34" spans="2:6" ht="12.75">
      <c r="B34" s="10" t="s">
        <v>64</v>
      </c>
      <c r="C34" s="11">
        <v>70</v>
      </c>
      <c r="D34" s="52"/>
      <c r="E34" s="24">
        <f t="shared" si="1"/>
        <v>0</v>
      </c>
      <c r="F34" s="13" t="s">
        <v>53</v>
      </c>
    </row>
    <row r="35" spans="2:6" ht="12.75">
      <c r="B35" s="10" t="s">
        <v>46</v>
      </c>
      <c r="C35" s="11">
        <v>20</v>
      </c>
      <c r="D35" s="52"/>
      <c r="E35" s="24">
        <f t="shared" si="1"/>
        <v>0</v>
      </c>
      <c r="F35" s="13" t="s">
        <v>53</v>
      </c>
    </row>
    <row r="36" spans="2:6" ht="12.75">
      <c r="B36" s="10" t="s">
        <v>96</v>
      </c>
      <c r="C36" s="11">
        <v>20</v>
      </c>
      <c r="D36" s="52"/>
      <c r="E36" s="24">
        <f t="shared" si="1"/>
        <v>0</v>
      </c>
      <c r="F36" s="13" t="s">
        <v>53</v>
      </c>
    </row>
    <row r="37" spans="2:6" ht="12.75">
      <c r="B37" s="10" t="s">
        <v>106</v>
      </c>
      <c r="C37" s="11">
        <v>20</v>
      </c>
      <c r="D37" s="52"/>
      <c r="E37" s="24">
        <f t="shared" si="1"/>
        <v>0</v>
      </c>
      <c r="F37" s="13" t="s">
        <v>53</v>
      </c>
    </row>
    <row r="38" spans="2:6" ht="12.75">
      <c r="B38" s="10" t="s">
        <v>37</v>
      </c>
      <c r="C38" s="11">
        <v>50</v>
      </c>
      <c r="D38" s="52"/>
      <c r="E38" s="24">
        <f t="shared" si="1"/>
        <v>0</v>
      </c>
      <c r="F38" s="13" t="s">
        <v>53</v>
      </c>
    </row>
    <row r="39" spans="2:6" ht="12.75">
      <c r="B39" s="29" t="s">
        <v>89</v>
      </c>
      <c r="C39" s="11">
        <v>150</v>
      </c>
      <c r="D39" s="53"/>
      <c r="E39" s="24">
        <f t="shared" si="1"/>
        <v>0</v>
      </c>
      <c r="F39" s="13" t="s">
        <v>53</v>
      </c>
    </row>
    <row r="40" spans="2:6" ht="12.75">
      <c r="B40" s="10" t="s">
        <v>65</v>
      </c>
      <c r="C40" s="11">
        <v>15</v>
      </c>
      <c r="D40" s="52"/>
      <c r="E40" s="24">
        <f t="shared" si="1"/>
        <v>0</v>
      </c>
      <c r="F40" s="13" t="s">
        <v>53</v>
      </c>
    </row>
    <row r="41" spans="2:6" ht="12.75">
      <c r="B41" s="10" t="s">
        <v>40</v>
      </c>
      <c r="C41" s="11">
        <v>9</v>
      </c>
      <c r="D41" s="52"/>
      <c r="E41" s="24">
        <f t="shared" si="1"/>
        <v>0</v>
      </c>
      <c r="F41" s="13" t="s">
        <v>53</v>
      </c>
    </row>
    <row r="42" spans="2:6" ht="12.75">
      <c r="B42" s="29" t="s">
        <v>100</v>
      </c>
      <c r="C42" s="11">
        <v>100</v>
      </c>
      <c r="D42" s="53"/>
      <c r="E42" s="33">
        <f t="shared" si="1"/>
        <v>0</v>
      </c>
      <c r="F42" s="46" t="s">
        <v>53</v>
      </c>
    </row>
    <row r="43" spans="2:6" ht="12.75">
      <c r="B43" s="10" t="s">
        <v>67</v>
      </c>
      <c r="C43" s="11">
        <v>60</v>
      </c>
      <c r="D43" s="52"/>
      <c r="E43" s="24">
        <f>ROUND(($F$7*C43*(1+D43)/1000),1)</f>
        <v>0</v>
      </c>
      <c r="F43" s="13" t="s">
        <v>53</v>
      </c>
    </row>
    <row r="44" spans="2:6" ht="12.75">
      <c r="B44" s="10" t="s">
        <v>44</v>
      </c>
      <c r="C44" s="11">
        <v>20</v>
      </c>
      <c r="D44" s="52"/>
      <c r="E44" s="24">
        <f t="shared" si="1"/>
        <v>0</v>
      </c>
      <c r="F44" s="13" t="s">
        <v>53</v>
      </c>
    </row>
    <row r="45" spans="2:6" ht="12.75">
      <c r="B45" s="10" t="s">
        <v>45</v>
      </c>
      <c r="C45" s="11">
        <v>6</v>
      </c>
      <c r="D45" s="52"/>
      <c r="E45" s="24">
        <f t="shared" si="1"/>
        <v>0</v>
      </c>
      <c r="F45" s="13" t="s">
        <v>53</v>
      </c>
    </row>
    <row r="46" spans="2:6" ht="12.75">
      <c r="B46" s="10" t="s">
        <v>70</v>
      </c>
      <c r="C46" s="11">
        <v>90</v>
      </c>
      <c r="D46" s="52"/>
      <c r="E46" s="24">
        <f t="shared" si="1"/>
        <v>0</v>
      </c>
      <c r="F46" s="13" t="s">
        <v>53</v>
      </c>
    </row>
    <row r="47" spans="2:6" ht="12.75">
      <c r="B47" s="29" t="s">
        <v>101</v>
      </c>
      <c r="C47" s="37">
        <v>240</v>
      </c>
      <c r="D47" s="53"/>
      <c r="E47" s="24">
        <f t="shared" si="1"/>
        <v>0</v>
      </c>
      <c r="F47" s="13" t="s">
        <v>53</v>
      </c>
    </row>
    <row r="48" spans="2:6" ht="12.75">
      <c r="B48" s="10" t="s">
        <v>71</v>
      </c>
      <c r="C48" s="11">
        <v>70</v>
      </c>
      <c r="D48" s="52"/>
      <c r="E48" s="24">
        <f t="shared" si="1"/>
        <v>0</v>
      </c>
      <c r="F48" s="13" t="s">
        <v>53</v>
      </c>
    </row>
    <row r="49" spans="2:6" ht="12.75">
      <c r="B49" s="10" t="s">
        <v>82</v>
      </c>
      <c r="C49" s="11">
        <v>70</v>
      </c>
      <c r="D49" s="52"/>
      <c r="E49" s="24">
        <f t="shared" si="1"/>
        <v>0</v>
      </c>
      <c r="F49" s="13" t="s">
        <v>53</v>
      </c>
    </row>
    <row r="50" spans="2:6" ht="12.75">
      <c r="B50" s="10" t="s">
        <v>47</v>
      </c>
      <c r="C50" s="11">
        <v>30</v>
      </c>
      <c r="D50" s="52"/>
      <c r="E50" s="24">
        <f t="shared" si="1"/>
        <v>0</v>
      </c>
      <c r="F50" s="13" t="s">
        <v>53</v>
      </c>
    </row>
    <row r="51" spans="2:6" ht="12.75">
      <c r="B51" s="10" t="s">
        <v>48</v>
      </c>
      <c r="C51" s="11">
        <v>30</v>
      </c>
      <c r="D51" s="52"/>
      <c r="E51" s="24">
        <f t="shared" si="1"/>
        <v>0</v>
      </c>
      <c r="F51" s="13" t="s">
        <v>53</v>
      </c>
    </row>
    <row r="52" spans="2:6" ht="12.75">
      <c r="B52" s="10" t="s">
        <v>49</v>
      </c>
      <c r="C52" s="12">
        <v>6</v>
      </c>
      <c r="D52" s="52"/>
      <c r="E52" s="24">
        <f t="shared" si="1"/>
        <v>0</v>
      </c>
      <c r="F52" s="13" t="s">
        <v>53</v>
      </c>
    </row>
    <row r="53" spans="2:6" ht="12.75">
      <c r="B53" s="10" t="s">
        <v>50</v>
      </c>
      <c r="C53" s="12">
        <v>6</v>
      </c>
      <c r="D53" s="52"/>
      <c r="E53" s="24">
        <f t="shared" si="1"/>
        <v>0</v>
      </c>
      <c r="F53" s="13" t="s">
        <v>53</v>
      </c>
    </row>
    <row r="54" spans="2:6" ht="12.75">
      <c r="B54" s="10" t="s">
        <v>51</v>
      </c>
      <c r="C54" s="12">
        <v>35</v>
      </c>
      <c r="D54" s="52"/>
      <c r="E54" s="24">
        <f t="shared" si="1"/>
        <v>0</v>
      </c>
      <c r="F54" s="13" t="s">
        <v>53</v>
      </c>
    </row>
    <row r="55" spans="2:6" ht="12.75">
      <c r="B55" s="10" t="s">
        <v>52</v>
      </c>
      <c r="C55" s="12">
        <v>10</v>
      </c>
      <c r="D55" s="52"/>
      <c r="E55" s="24">
        <f>ROUND(($F$7*C55*(1+D55)/1000),0)</f>
        <v>0</v>
      </c>
      <c r="F55" s="28" t="s">
        <v>55</v>
      </c>
    </row>
    <row r="56" spans="2:6" ht="13.5" thickBot="1">
      <c r="B56" s="44" t="s">
        <v>60</v>
      </c>
      <c r="C56" s="45">
        <v>2</v>
      </c>
      <c r="D56" s="55"/>
      <c r="E56" s="41">
        <f>ROUND(($F$7*C56*(1+D56)/1000),1)</f>
        <v>0</v>
      </c>
      <c r="F56" s="42" t="s">
        <v>53</v>
      </c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</sheetData>
  <sheetProtection password="C6E6" sheet="1" objects="1" scenarios="1"/>
  <mergeCells count="6">
    <mergeCell ref="B7:E7"/>
    <mergeCell ref="B4:F5"/>
    <mergeCell ref="D9:D10"/>
    <mergeCell ref="E9:E10"/>
    <mergeCell ref="F9:F10"/>
    <mergeCell ref="B9:B10"/>
  </mergeCells>
  <printOptions/>
  <pageMargins left="0.75" right="0.75" top="0.82" bottom="1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0.8515625" style="4" customWidth="1"/>
    <col min="3" max="3" width="17.28125" style="4" customWidth="1"/>
    <col min="4" max="4" width="15.8515625" style="4" customWidth="1"/>
    <col min="5" max="5" width="16.57421875" style="4" customWidth="1"/>
    <col min="6" max="6" width="15.00390625" style="4" customWidth="1"/>
    <col min="8" max="8" width="12.8515625" style="0" customWidth="1"/>
  </cols>
  <sheetData>
    <row r="1" spans="2:6" ht="12.75" customHeight="1">
      <c r="B1" s="73" t="s">
        <v>90</v>
      </c>
      <c r="C1" s="74"/>
      <c r="D1" s="74"/>
      <c r="E1" s="74"/>
      <c r="F1" s="75"/>
    </row>
    <row r="2" spans="2:6" ht="15.75" customHeight="1" thickBot="1">
      <c r="B2" s="76"/>
      <c r="C2" s="77"/>
      <c r="D2" s="77"/>
      <c r="E2" s="77"/>
      <c r="F2" s="78"/>
    </row>
    <row r="3" ht="13.5" thickBot="1"/>
    <row r="4" spans="2:6" ht="13.5" thickBot="1">
      <c r="B4" s="83" t="s">
        <v>6</v>
      </c>
      <c r="C4" s="84"/>
      <c r="D4" s="84"/>
      <c r="E4" s="84"/>
      <c r="F4" s="50"/>
    </row>
    <row r="5" ht="13.5" thickBot="1"/>
    <row r="6" spans="2:6" ht="12.75">
      <c r="B6" s="81" t="s">
        <v>7</v>
      </c>
      <c r="C6" s="5" t="s">
        <v>91</v>
      </c>
      <c r="D6" s="81" t="s">
        <v>10</v>
      </c>
      <c r="E6" s="81" t="s">
        <v>92</v>
      </c>
      <c r="F6" s="81" t="s">
        <v>12</v>
      </c>
    </row>
    <row r="7" spans="2:6" ht="12.75" customHeight="1" thickBot="1">
      <c r="B7" s="85"/>
      <c r="C7" s="6" t="s">
        <v>9</v>
      </c>
      <c r="D7" s="85"/>
      <c r="E7" s="85"/>
      <c r="F7" s="86"/>
    </row>
    <row r="8" spans="2:6" ht="12.75">
      <c r="B8" s="7" t="s">
        <v>13</v>
      </c>
      <c r="C8" s="8">
        <f>'Semana 1'!C11+'Semana 2'!C11+'Semana 3'!C11+'Semana 4'!C11</f>
        <v>295</v>
      </c>
      <c r="D8" s="51"/>
      <c r="E8" s="23">
        <f aca="true" t="shared" si="0" ref="E8:E17">ROUND(($F$4*C8*(1+D8)/1000),1)</f>
        <v>0</v>
      </c>
      <c r="F8" s="9" t="s">
        <v>53</v>
      </c>
    </row>
    <row r="9" spans="2:6" ht="12.75">
      <c r="B9" s="20" t="s">
        <v>56</v>
      </c>
      <c r="C9" s="11">
        <f>'Semana 1'!C12+'Semana 2'!C12+'Semana 3'!C12+'Semana 4'!C12</f>
        <v>140</v>
      </c>
      <c r="D9" s="53"/>
      <c r="E9" s="24">
        <f t="shared" si="0"/>
        <v>0</v>
      </c>
      <c r="F9" s="13" t="s">
        <v>53</v>
      </c>
    </row>
    <row r="10" spans="2:6" ht="12.75">
      <c r="B10" s="10" t="s">
        <v>14</v>
      </c>
      <c r="C10" s="11">
        <f>'Semana 1'!C13</f>
        <v>70</v>
      </c>
      <c r="D10" s="52"/>
      <c r="E10" s="24">
        <f t="shared" si="0"/>
        <v>0</v>
      </c>
      <c r="F10" s="13" t="s">
        <v>53</v>
      </c>
    </row>
    <row r="11" spans="2:6" ht="12.75">
      <c r="B11" s="10" t="s">
        <v>15</v>
      </c>
      <c r="C11" s="11">
        <f>'Semana 1'!C14+'Semana 3'!C13</f>
        <v>55</v>
      </c>
      <c r="D11" s="52"/>
      <c r="E11" s="24">
        <f t="shared" si="0"/>
        <v>0</v>
      </c>
      <c r="F11" s="13" t="s">
        <v>53</v>
      </c>
    </row>
    <row r="12" spans="2:6" ht="12.75">
      <c r="B12" s="10" t="s">
        <v>16</v>
      </c>
      <c r="C12" s="11">
        <f>'Semana 3'!C14+'Semana 4'!C13</f>
        <v>50</v>
      </c>
      <c r="D12" s="52"/>
      <c r="E12" s="24">
        <f t="shared" si="0"/>
        <v>0</v>
      </c>
      <c r="F12" s="13" t="s">
        <v>53</v>
      </c>
    </row>
    <row r="13" spans="2:6" ht="12.75">
      <c r="B13" s="10" t="s">
        <v>17</v>
      </c>
      <c r="C13" s="12">
        <f>'Semana 1'!C15+'Semana 3'!C15+'Semana 4'!C14</f>
        <v>145</v>
      </c>
      <c r="D13" s="52"/>
      <c r="E13" s="24">
        <f t="shared" si="0"/>
        <v>0</v>
      </c>
      <c r="F13" s="13" t="s">
        <v>53</v>
      </c>
    </row>
    <row r="14" spans="2:6" ht="12.75">
      <c r="B14" s="10" t="s">
        <v>18</v>
      </c>
      <c r="C14" s="11">
        <f>'Semana 1'!C16+'Semana 2'!C13+'Semana 3'!C16+'Semana 4'!C15</f>
        <v>40</v>
      </c>
      <c r="D14" s="52"/>
      <c r="E14" s="24">
        <f t="shared" si="0"/>
        <v>0</v>
      </c>
      <c r="F14" s="13" t="s">
        <v>53</v>
      </c>
    </row>
    <row r="15" spans="2:6" ht="12.75">
      <c r="B15" s="10" t="s">
        <v>19</v>
      </c>
      <c r="C15" s="11">
        <f>'Semana 1'!C17+'Semana 2'!C14+'Semana 3'!C17+'Semana 4'!C16</f>
        <v>100</v>
      </c>
      <c r="D15" s="52"/>
      <c r="E15" s="24">
        <f t="shared" si="0"/>
        <v>0</v>
      </c>
      <c r="F15" s="13" t="s">
        <v>53</v>
      </c>
    </row>
    <row r="16" spans="2:6" ht="12.75">
      <c r="B16" s="10" t="s">
        <v>20</v>
      </c>
      <c r="C16" s="12">
        <f>'Semana 1'!C18+'Semana 2'!C15+'Semana 3'!C18+'Semana 4'!C17</f>
        <v>360</v>
      </c>
      <c r="D16" s="52"/>
      <c r="E16" s="24">
        <f t="shared" si="0"/>
        <v>0</v>
      </c>
      <c r="F16" s="13" t="s">
        <v>53</v>
      </c>
    </row>
    <row r="17" spans="2:6" ht="12.75">
      <c r="B17" s="20" t="s">
        <v>57</v>
      </c>
      <c r="C17" s="12">
        <f>'Semana 3'!C19</f>
        <v>80</v>
      </c>
      <c r="D17" s="53"/>
      <c r="E17" s="24">
        <f t="shared" si="0"/>
        <v>0</v>
      </c>
      <c r="F17" s="13" t="s">
        <v>53</v>
      </c>
    </row>
    <row r="18" spans="2:6" ht="12.75">
      <c r="B18" s="10" t="s">
        <v>21</v>
      </c>
      <c r="C18" s="11">
        <f>'Semana 1'!C19+'Semana 2'!C16+'Semana 3'!C20+'Semana 4'!C18</f>
        <v>210.5</v>
      </c>
      <c r="D18" s="52"/>
      <c r="E18" s="24">
        <f>ROUND(($F$4*C18*(1+D18)/1000),0)</f>
        <v>0</v>
      </c>
      <c r="F18" s="28" t="s">
        <v>54</v>
      </c>
    </row>
    <row r="19" spans="2:6" ht="12.75">
      <c r="B19" s="10" t="s">
        <v>22</v>
      </c>
      <c r="C19" s="11">
        <f>'Semana 1'!C21+'Semana 2'!C18+'Semana 3'!C22+'Semana 4'!C20</f>
        <v>990</v>
      </c>
      <c r="D19" s="52"/>
      <c r="E19" s="24">
        <f aca="true" t="shared" si="1" ref="E19:E50">ROUND(($F$4*C19*(1+D19)/1000),1)</f>
        <v>0</v>
      </c>
      <c r="F19" s="13" t="s">
        <v>53</v>
      </c>
    </row>
    <row r="20" spans="2:6" ht="12.75">
      <c r="B20" s="20" t="s">
        <v>58</v>
      </c>
      <c r="C20" s="11">
        <f>'Semana 2'!C19+'Semana 3'!C23+'Semana 4'!C21</f>
        <v>115</v>
      </c>
      <c r="D20" s="53"/>
      <c r="E20" s="24">
        <f t="shared" si="1"/>
        <v>0</v>
      </c>
      <c r="F20" s="13" t="s">
        <v>53</v>
      </c>
    </row>
    <row r="21" spans="2:6" ht="12.75">
      <c r="B21" s="10" t="s">
        <v>87</v>
      </c>
      <c r="C21" s="11">
        <f>'Semana 1'!C22+'Semana 4'!C22</f>
        <v>25</v>
      </c>
      <c r="D21" s="52"/>
      <c r="E21" s="24">
        <f t="shared" si="1"/>
        <v>0</v>
      </c>
      <c r="F21" s="13" t="s">
        <v>53</v>
      </c>
    </row>
    <row r="22" spans="2:6" ht="12.75">
      <c r="B22" s="20" t="s">
        <v>76</v>
      </c>
      <c r="C22" s="12">
        <f>'Semana 2'!C20+'Semana 4'!C23</f>
        <v>50</v>
      </c>
      <c r="D22" s="53"/>
      <c r="E22" s="24">
        <f t="shared" si="1"/>
        <v>0</v>
      </c>
      <c r="F22" s="13" t="s">
        <v>53</v>
      </c>
    </row>
    <row r="23" spans="2:6" ht="12.75">
      <c r="B23" s="10" t="s">
        <v>23</v>
      </c>
      <c r="C23" s="12">
        <f>'Semana 2'!C21</f>
        <v>40</v>
      </c>
      <c r="D23" s="52"/>
      <c r="E23" s="24">
        <f t="shared" si="1"/>
        <v>0</v>
      </c>
      <c r="F23" s="13" t="s">
        <v>53</v>
      </c>
    </row>
    <row r="24" spans="2:6" ht="12.75">
      <c r="B24" s="10" t="s">
        <v>24</v>
      </c>
      <c r="C24" s="11">
        <f>'Semana 1'!C23+'Semana 2'!C54+'Semana 3'!C56</f>
        <v>80</v>
      </c>
      <c r="D24" s="52"/>
      <c r="E24" s="24">
        <f t="shared" si="1"/>
        <v>0</v>
      </c>
      <c r="F24" s="13" t="s">
        <v>53</v>
      </c>
    </row>
    <row r="25" spans="2:6" ht="12.75">
      <c r="B25" s="20" t="s">
        <v>98</v>
      </c>
      <c r="C25" s="11">
        <f>'Semana 3'!C24</f>
        <v>80</v>
      </c>
      <c r="D25" s="53"/>
      <c r="E25" s="24">
        <f t="shared" si="1"/>
        <v>0</v>
      </c>
      <c r="F25" s="13" t="s">
        <v>53</v>
      </c>
    </row>
    <row r="26" spans="2:6" ht="12.75">
      <c r="B26" s="20" t="s">
        <v>59</v>
      </c>
      <c r="C26" s="11">
        <f>'Semana 4'!C24</f>
        <v>70</v>
      </c>
      <c r="D26" s="53"/>
      <c r="E26" s="24">
        <f t="shared" si="1"/>
        <v>0</v>
      </c>
      <c r="F26" s="13" t="s">
        <v>53</v>
      </c>
    </row>
    <row r="27" spans="2:6" ht="12.75">
      <c r="B27" s="10" t="s">
        <v>25</v>
      </c>
      <c r="C27" s="11">
        <f>'Semana 2'!C22+'Semana 4'!C25</f>
        <v>110</v>
      </c>
      <c r="D27" s="52"/>
      <c r="E27" s="24">
        <f t="shared" si="1"/>
        <v>0</v>
      </c>
      <c r="F27" s="13" t="s">
        <v>53</v>
      </c>
    </row>
    <row r="28" spans="2:6" ht="12.75">
      <c r="B28" s="10" t="s">
        <v>26</v>
      </c>
      <c r="C28" s="12">
        <f>'Semana 1'!C24+'Semana 2'!C23+'Semana 3'!C25+'Semana 4'!C26</f>
        <v>745</v>
      </c>
      <c r="D28" s="52"/>
      <c r="E28" s="24">
        <f t="shared" si="1"/>
        <v>0</v>
      </c>
      <c r="F28" s="13" t="s">
        <v>53</v>
      </c>
    </row>
    <row r="29" spans="2:6" ht="12.75">
      <c r="B29" s="10" t="s">
        <v>27</v>
      </c>
      <c r="C29" s="11">
        <v>640</v>
      </c>
      <c r="D29" s="52"/>
      <c r="E29" s="24">
        <f t="shared" si="1"/>
        <v>0</v>
      </c>
      <c r="F29" s="13" t="s">
        <v>53</v>
      </c>
    </row>
    <row r="30" spans="2:6" ht="12.75">
      <c r="B30" s="20" t="s">
        <v>93</v>
      </c>
      <c r="C30" s="11">
        <f>'Semana 3'!C27</f>
        <v>10</v>
      </c>
      <c r="D30" s="53"/>
      <c r="E30" s="24">
        <f t="shared" si="1"/>
        <v>0</v>
      </c>
      <c r="F30" s="13" t="s">
        <v>53</v>
      </c>
    </row>
    <row r="31" spans="2:6" ht="12.75">
      <c r="B31" s="20" t="s">
        <v>78</v>
      </c>
      <c r="C31" s="11">
        <f>'Semana 2'!C25</f>
        <v>90</v>
      </c>
      <c r="D31" s="53"/>
      <c r="E31" s="24">
        <f t="shared" si="1"/>
        <v>0</v>
      </c>
      <c r="F31" s="13" t="s">
        <v>53</v>
      </c>
    </row>
    <row r="32" spans="2:6" ht="12.75">
      <c r="B32" s="20" t="s">
        <v>60</v>
      </c>
      <c r="C32" s="11">
        <f>'Semana 1'!C26+'Semana 2'!C26+'Semana 3'!C57+'Semana 4'!C56</f>
        <v>10</v>
      </c>
      <c r="D32" s="53"/>
      <c r="E32" s="24">
        <f t="shared" si="1"/>
        <v>0</v>
      </c>
      <c r="F32" s="13" t="s">
        <v>53</v>
      </c>
    </row>
    <row r="33" spans="2:6" ht="12.75">
      <c r="B33" s="20" t="s">
        <v>79</v>
      </c>
      <c r="C33" s="12">
        <f>'Semana 1'!C27+'Semana 2'!C27+'Semana 3'!C28+'Semana 4'!C28</f>
        <v>90</v>
      </c>
      <c r="D33" s="53"/>
      <c r="E33" s="24">
        <f t="shared" si="1"/>
        <v>0</v>
      </c>
      <c r="F33" s="13" t="s">
        <v>53</v>
      </c>
    </row>
    <row r="34" spans="2:6" ht="12.75">
      <c r="B34" s="10" t="s">
        <v>28</v>
      </c>
      <c r="C34" s="11">
        <f>'Semana 2'!C28+'Semana 3'!C29</f>
        <v>55</v>
      </c>
      <c r="D34" s="52"/>
      <c r="E34" s="24">
        <f t="shared" si="1"/>
        <v>0</v>
      </c>
      <c r="F34" s="13" t="s">
        <v>53</v>
      </c>
    </row>
    <row r="35" spans="2:6" ht="12.75">
      <c r="B35" s="20" t="s">
        <v>94</v>
      </c>
      <c r="C35" s="11">
        <f>'Semana 1'!C28+'Semana 3'!C30+'Semana 4'!C29</f>
        <v>105</v>
      </c>
      <c r="D35" s="53"/>
      <c r="E35" s="24">
        <f t="shared" si="1"/>
        <v>0</v>
      </c>
      <c r="F35" s="13" t="s">
        <v>53</v>
      </c>
    </row>
    <row r="36" spans="2:6" ht="12.75">
      <c r="B36" s="20" t="s">
        <v>62</v>
      </c>
      <c r="C36" s="12">
        <f>'Semana 2'!C29</f>
        <v>40</v>
      </c>
      <c r="D36" s="53"/>
      <c r="E36" s="24">
        <f t="shared" si="1"/>
        <v>0</v>
      </c>
      <c r="F36" s="13" t="s">
        <v>53</v>
      </c>
    </row>
    <row r="37" spans="2:6" ht="12.75">
      <c r="B37" s="10" t="s">
        <v>29</v>
      </c>
      <c r="C37" s="11">
        <f>'Semana 1'!C29+'Semana 4'!C30</f>
        <v>50</v>
      </c>
      <c r="D37" s="52"/>
      <c r="E37" s="24">
        <f t="shared" si="1"/>
        <v>0</v>
      </c>
      <c r="F37" s="13" t="s">
        <v>53</v>
      </c>
    </row>
    <row r="38" spans="2:6" ht="12.75">
      <c r="B38" s="10" t="s">
        <v>30</v>
      </c>
      <c r="C38" s="11">
        <f>'Semana 2'!C30+'Semana 3'!C31</f>
        <v>35</v>
      </c>
      <c r="D38" s="52"/>
      <c r="E38" s="24">
        <f t="shared" si="1"/>
        <v>0</v>
      </c>
      <c r="F38" s="13" t="s">
        <v>53</v>
      </c>
    </row>
    <row r="39" spans="2:6" ht="12.75">
      <c r="B39" s="20" t="s">
        <v>63</v>
      </c>
      <c r="C39" s="11">
        <f>'Semana 3'!C32</f>
        <v>15</v>
      </c>
      <c r="D39" s="53"/>
      <c r="E39" s="24">
        <f t="shared" si="1"/>
        <v>0</v>
      </c>
      <c r="F39" s="13" t="s">
        <v>53</v>
      </c>
    </row>
    <row r="40" spans="2:6" ht="12.75">
      <c r="B40" s="20" t="s">
        <v>88</v>
      </c>
      <c r="C40" s="12">
        <f>'Semana 4'!C31</f>
        <v>70</v>
      </c>
      <c r="D40" s="53"/>
      <c r="E40" s="24">
        <f t="shared" si="1"/>
        <v>0</v>
      </c>
      <c r="F40" s="13" t="s">
        <v>53</v>
      </c>
    </row>
    <row r="41" spans="2:6" ht="12.75">
      <c r="B41" s="10" t="s">
        <v>31</v>
      </c>
      <c r="C41" s="12">
        <f>'Semana 1'!C55+'Semana 4'!C32</f>
        <v>30</v>
      </c>
      <c r="D41" s="52"/>
      <c r="E41" s="24">
        <f t="shared" si="1"/>
        <v>0</v>
      </c>
      <c r="F41" s="13" t="s">
        <v>53</v>
      </c>
    </row>
    <row r="42" spans="2:6" ht="12.75">
      <c r="B42" s="10" t="s">
        <v>32</v>
      </c>
      <c r="C42" s="12">
        <f>'Semana 1'!C30+'Semana 2'!C31+'Semana 3'!C33+'Semana 4'!C33</f>
        <v>135</v>
      </c>
      <c r="D42" s="52"/>
      <c r="E42" s="24">
        <f t="shared" si="1"/>
        <v>0</v>
      </c>
      <c r="F42" s="13" t="s">
        <v>53</v>
      </c>
    </row>
    <row r="43" spans="2:6" ht="12.75">
      <c r="B43" s="20" t="s">
        <v>64</v>
      </c>
      <c r="C43" s="12">
        <f>'Semana 2'!C33+'Semana 4'!C34</f>
        <v>140</v>
      </c>
      <c r="D43" s="53"/>
      <c r="E43" s="24">
        <f t="shared" si="1"/>
        <v>0</v>
      </c>
      <c r="F43" s="13" t="s">
        <v>53</v>
      </c>
    </row>
    <row r="44" spans="2:6" ht="12.75">
      <c r="B44" s="20" t="s">
        <v>104</v>
      </c>
      <c r="C44" s="12">
        <v>0</v>
      </c>
      <c r="D44" s="53"/>
      <c r="E44" s="24">
        <f t="shared" si="1"/>
        <v>0</v>
      </c>
      <c r="F44" s="13" t="s">
        <v>53</v>
      </c>
    </row>
    <row r="45" spans="2:6" ht="12.75">
      <c r="B45" s="10" t="s">
        <v>33</v>
      </c>
      <c r="C45" s="12">
        <f>'Semana 2'!C34+'Semana 3'!C34</f>
        <v>40</v>
      </c>
      <c r="D45" s="52"/>
      <c r="E45" s="24">
        <f t="shared" si="1"/>
        <v>0</v>
      </c>
      <c r="F45" s="13" t="s">
        <v>53</v>
      </c>
    </row>
    <row r="46" spans="2:6" ht="12.75">
      <c r="B46" s="20" t="s">
        <v>80</v>
      </c>
      <c r="C46" s="12">
        <f>'Semana 3'!C35</f>
        <v>80</v>
      </c>
      <c r="D46" s="53"/>
      <c r="E46" s="24">
        <f t="shared" si="1"/>
        <v>0</v>
      </c>
      <c r="F46" s="13" t="s">
        <v>53</v>
      </c>
    </row>
    <row r="47" spans="2:6" ht="12.75">
      <c r="B47" s="20" t="s">
        <v>81</v>
      </c>
      <c r="C47" s="12">
        <f>'Semana 3'!C36</f>
        <v>20</v>
      </c>
      <c r="D47" s="53"/>
      <c r="E47" s="24">
        <f t="shared" si="1"/>
        <v>0</v>
      </c>
      <c r="F47" s="13" t="s">
        <v>53</v>
      </c>
    </row>
    <row r="48" spans="2:6" ht="12.75">
      <c r="B48" s="10" t="s">
        <v>34</v>
      </c>
      <c r="C48" s="12">
        <f>'Semana 1'!C31</f>
        <v>20</v>
      </c>
      <c r="D48" s="52"/>
      <c r="E48" s="24">
        <f t="shared" si="1"/>
        <v>0</v>
      </c>
      <c r="F48" s="13" t="s">
        <v>53</v>
      </c>
    </row>
    <row r="49" spans="2:6" ht="12.75">
      <c r="B49" s="21" t="s">
        <v>95</v>
      </c>
      <c r="C49" s="15">
        <v>0</v>
      </c>
      <c r="D49" s="89"/>
      <c r="E49" s="26">
        <f t="shared" si="1"/>
        <v>0</v>
      </c>
      <c r="F49" s="16" t="s">
        <v>53</v>
      </c>
    </row>
    <row r="50" spans="2:6" ht="12.75">
      <c r="B50" s="10" t="s">
        <v>35</v>
      </c>
      <c r="C50" s="11">
        <f>'Semana 2'!C35+'Semana 3'!C37</f>
        <v>30</v>
      </c>
      <c r="D50" s="87"/>
      <c r="E50" s="24">
        <f t="shared" si="1"/>
        <v>0</v>
      </c>
      <c r="F50" s="13" t="s">
        <v>53</v>
      </c>
    </row>
    <row r="51" spans="2:6" ht="12.75">
      <c r="B51" s="10" t="s">
        <v>105</v>
      </c>
      <c r="C51" s="11">
        <v>0</v>
      </c>
      <c r="D51" s="87"/>
      <c r="E51" s="24">
        <f aca="true" t="shared" si="2" ref="E51:E68">ROUND(($F$4*C51*(1+D51)/1000),1)</f>
        <v>0</v>
      </c>
      <c r="F51" s="13" t="s">
        <v>53</v>
      </c>
    </row>
    <row r="52" spans="2:6" ht="12.75">
      <c r="B52" s="10" t="s">
        <v>36</v>
      </c>
      <c r="C52" s="11">
        <f>'Semana 1'!C56</f>
        <v>20</v>
      </c>
      <c r="D52" s="87"/>
      <c r="E52" s="24">
        <f t="shared" si="2"/>
        <v>0</v>
      </c>
      <c r="F52" s="13" t="s">
        <v>53</v>
      </c>
    </row>
    <row r="53" spans="2:6" ht="12.75">
      <c r="B53" s="10" t="s">
        <v>106</v>
      </c>
      <c r="C53" s="11">
        <v>0</v>
      </c>
      <c r="D53" s="87"/>
      <c r="E53" s="24">
        <f t="shared" si="2"/>
        <v>0</v>
      </c>
      <c r="F53" s="13" t="s">
        <v>53</v>
      </c>
    </row>
    <row r="54" spans="2:6" ht="12.75">
      <c r="B54" s="10" t="s">
        <v>37</v>
      </c>
      <c r="C54" s="11">
        <f>'Semana 2'!C36+'Semana 3'!C38+'Semana 4'!C38</f>
        <v>175</v>
      </c>
      <c r="D54" s="87"/>
      <c r="E54" s="24">
        <f t="shared" si="2"/>
        <v>0</v>
      </c>
      <c r="F54" s="13" t="s">
        <v>53</v>
      </c>
    </row>
    <row r="55" spans="2:6" ht="12.75">
      <c r="B55" s="10" t="s">
        <v>38</v>
      </c>
      <c r="C55" s="11">
        <f>'Semana 2'!C32+'Semana 3'!C39</f>
        <v>160</v>
      </c>
      <c r="D55" s="87"/>
      <c r="E55" s="24">
        <f t="shared" si="2"/>
        <v>0</v>
      </c>
      <c r="F55" s="13" t="s">
        <v>53</v>
      </c>
    </row>
    <row r="56" spans="2:6" ht="12.75">
      <c r="B56" s="10" t="s">
        <v>39</v>
      </c>
      <c r="C56" s="11">
        <f>'Semana 1'!C33+'Semana 3'!C40</f>
        <v>160</v>
      </c>
      <c r="D56" s="87"/>
      <c r="E56" s="24">
        <f t="shared" si="2"/>
        <v>0</v>
      </c>
      <c r="F56" s="13" t="s">
        <v>53</v>
      </c>
    </row>
    <row r="57" spans="2:6" ht="12.75">
      <c r="B57" s="20" t="s">
        <v>96</v>
      </c>
      <c r="C57" s="11">
        <f>'Semana 4'!C36</f>
        <v>20</v>
      </c>
      <c r="D57" s="90"/>
      <c r="E57" s="24">
        <f t="shared" si="2"/>
        <v>0</v>
      </c>
      <c r="F57" s="13" t="s">
        <v>53</v>
      </c>
    </row>
    <row r="58" spans="2:6" ht="12.75">
      <c r="B58" s="20" t="s">
        <v>109</v>
      </c>
      <c r="C58" s="11">
        <v>0</v>
      </c>
      <c r="D58" s="90"/>
      <c r="E58" s="24">
        <f t="shared" si="2"/>
        <v>0</v>
      </c>
      <c r="F58" s="13" t="s">
        <v>53</v>
      </c>
    </row>
    <row r="59" spans="2:6" ht="12.75">
      <c r="B59" s="20" t="s">
        <v>65</v>
      </c>
      <c r="C59" s="11">
        <f>'Semana 1'!C35+'Semana 2'!C38+'Semana 4'!C40</f>
        <v>50</v>
      </c>
      <c r="D59" s="90"/>
      <c r="E59" s="24">
        <f t="shared" si="2"/>
        <v>0</v>
      </c>
      <c r="F59" s="13" t="s">
        <v>53</v>
      </c>
    </row>
    <row r="60" spans="2:6" ht="12.75">
      <c r="B60" s="10" t="s">
        <v>40</v>
      </c>
      <c r="C60" s="11">
        <f>'Semana 1'!C36+'Semana 2'!C39+'Semana 3'!C42+'Semana 4'!C41</f>
        <v>24</v>
      </c>
      <c r="D60" s="87"/>
      <c r="E60" s="24">
        <f t="shared" si="2"/>
        <v>0</v>
      </c>
      <c r="F60" s="13" t="s">
        <v>53</v>
      </c>
    </row>
    <row r="61" spans="2:6" ht="12.75">
      <c r="B61" s="10" t="s">
        <v>41</v>
      </c>
      <c r="C61" s="11">
        <f>'Semana 1'!C37</f>
        <v>70</v>
      </c>
      <c r="D61" s="87"/>
      <c r="E61" s="24">
        <f t="shared" si="2"/>
        <v>0</v>
      </c>
      <c r="F61" s="13" t="s">
        <v>53</v>
      </c>
    </row>
    <row r="62" spans="2:6" ht="12.75">
      <c r="B62" s="10" t="s">
        <v>42</v>
      </c>
      <c r="C62" s="11">
        <f>'Semana 1'!C39</f>
        <v>70</v>
      </c>
      <c r="D62" s="87"/>
      <c r="E62" s="24">
        <f t="shared" si="2"/>
        <v>0</v>
      </c>
      <c r="F62" s="13" t="s">
        <v>53</v>
      </c>
    </row>
    <row r="63" spans="2:6" ht="12.75">
      <c r="B63" s="10" t="s">
        <v>43</v>
      </c>
      <c r="C63" s="11">
        <f>'Semana 1'!C32+'Semana 3'!C44</f>
        <v>65</v>
      </c>
      <c r="D63" s="87"/>
      <c r="E63" s="24">
        <f t="shared" si="2"/>
        <v>0</v>
      </c>
      <c r="F63" s="13" t="s">
        <v>53</v>
      </c>
    </row>
    <row r="64" spans="2:6" ht="12.75">
      <c r="B64" s="20" t="s">
        <v>66</v>
      </c>
      <c r="C64" s="11">
        <f>'Semana 1'!C40+'Semana 3'!C45</f>
        <v>130</v>
      </c>
      <c r="D64" s="90"/>
      <c r="E64" s="24">
        <f t="shared" si="2"/>
        <v>0</v>
      </c>
      <c r="F64" s="13" t="s">
        <v>53</v>
      </c>
    </row>
    <row r="65" spans="2:6" ht="12.75">
      <c r="B65" s="20" t="s">
        <v>67</v>
      </c>
      <c r="C65" s="11">
        <f>'Semana 2'!C41+'Semana 4'!C43</f>
        <v>130</v>
      </c>
      <c r="D65" s="90"/>
      <c r="E65" s="24">
        <f t="shared" si="2"/>
        <v>0</v>
      </c>
      <c r="F65" s="13" t="s">
        <v>53</v>
      </c>
    </row>
    <row r="66" spans="2:6" ht="12.75">
      <c r="B66" s="20" t="s">
        <v>68</v>
      </c>
      <c r="C66" s="11">
        <f>'Semana 1'!C41+'Semana 3'!C46</f>
        <v>40</v>
      </c>
      <c r="D66" s="90"/>
      <c r="E66" s="24">
        <f t="shared" si="2"/>
        <v>0</v>
      </c>
      <c r="F66" s="13" t="s">
        <v>53</v>
      </c>
    </row>
    <row r="67" spans="2:6" ht="12.75">
      <c r="B67" s="10" t="s">
        <v>44</v>
      </c>
      <c r="C67" s="11">
        <f>'Semana 1'!C42+'Semana 2'!C42+'Semana 3'!C47+'Semana 4'!C44</f>
        <v>135</v>
      </c>
      <c r="D67" s="87"/>
      <c r="E67" s="24">
        <f t="shared" si="2"/>
        <v>0</v>
      </c>
      <c r="F67" s="13" t="s">
        <v>53</v>
      </c>
    </row>
    <row r="68" spans="2:6" ht="12.75">
      <c r="B68" s="10" t="s">
        <v>45</v>
      </c>
      <c r="C68" s="11">
        <f>'Semana 1'!C43+'Semana 2'!C43+'Semana 4'!C45</f>
        <v>14</v>
      </c>
      <c r="D68" s="87"/>
      <c r="E68" s="24">
        <f t="shared" si="2"/>
        <v>0</v>
      </c>
      <c r="F68" s="13" t="s">
        <v>53</v>
      </c>
    </row>
    <row r="69" spans="2:7" ht="15">
      <c r="B69" s="20" t="s">
        <v>69</v>
      </c>
      <c r="C69" s="11">
        <f>'Semana 1'!C44+'Semana 3'!C48</f>
        <v>2</v>
      </c>
      <c r="D69" s="90"/>
      <c r="E69" s="25">
        <f>ROUND(($I$4*A69*(1+C69)),0)</f>
        <v>0</v>
      </c>
      <c r="F69" s="28" t="s">
        <v>55</v>
      </c>
      <c r="G69" s="2"/>
    </row>
    <row r="70" spans="2:6" ht="12.75">
      <c r="B70" s="20" t="s">
        <v>70</v>
      </c>
      <c r="C70" s="11">
        <f>'Semana 2'!C44+'Semana 4'!C46</f>
        <v>180</v>
      </c>
      <c r="D70" s="90"/>
      <c r="E70" s="24">
        <f aca="true" t="shared" si="3" ref="E70:E80">ROUND(($F$4*C70*(1+D70)/1000),1)</f>
        <v>0</v>
      </c>
      <c r="F70" s="13" t="s">
        <v>53</v>
      </c>
    </row>
    <row r="71" spans="2:6" ht="12.75">
      <c r="B71" s="10" t="s">
        <v>46</v>
      </c>
      <c r="C71" s="11">
        <f>'Semana 1'!C45+'Semana 4'!C35</f>
        <v>40</v>
      </c>
      <c r="D71" s="87"/>
      <c r="E71" s="24">
        <f t="shared" si="3"/>
        <v>0</v>
      </c>
      <c r="F71" s="13" t="s">
        <v>53</v>
      </c>
    </row>
    <row r="72" spans="2:6" ht="12.75">
      <c r="B72" s="20" t="s">
        <v>97</v>
      </c>
      <c r="C72" s="11">
        <f>'Semana 2'!C46+'Semana 4'!C48</f>
        <v>140</v>
      </c>
      <c r="D72" s="90"/>
      <c r="E72" s="24">
        <f t="shared" si="3"/>
        <v>0</v>
      </c>
      <c r="F72" s="13" t="s">
        <v>53</v>
      </c>
    </row>
    <row r="73" spans="2:6" ht="12.75">
      <c r="B73" s="20" t="s">
        <v>108</v>
      </c>
      <c r="C73" s="11">
        <f>'Semana 1'!C47+'Semana 4'!C49</f>
        <v>140</v>
      </c>
      <c r="D73" s="90"/>
      <c r="E73" s="24">
        <f t="shared" si="3"/>
        <v>0</v>
      </c>
      <c r="F73" s="13" t="s">
        <v>53</v>
      </c>
    </row>
    <row r="74" spans="2:6" ht="12.75">
      <c r="B74" s="20" t="s">
        <v>72</v>
      </c>
      <c r="C74" s="11">
        <f>'Semana 1'!C48+'Semana 2'!C47+'Semana 3'!C50</f>
        <v>40</v>
      </c>
      <c r="D74" s="90"/>
      <c r="E74" s="24">
        <f t="shared" si="3"/>
        <v>0</v>
      </c>
      <c r="F74" s="13" t="s">
        <v>53</v>
      </c>
    </row>
    <row r="75" spans="2:6" ht="12.75">
      <c r="B75" s="10" t="s">
        <v>47</v>
      </c>
      <c r="C75" s="11">
        <f>'Semana 1'!C49+'Semana 2'!C48+'Semana 4'!C50</f>
        <v>60</v>
      </c>
      <c r="D75" s="87"/>
      <c r="E75" s="24">
        <f t="shared" si="3"/>
        <v>0</v>
      </c>
      <c r="F75" s="13" t="s">
        <v>53</v>
      </c>
    </row>
    <row r="76" spans="2:6" ht="12.75">
      <c r="B76" s="10" t="s">
        <v>48</v>
      </c>
      <c r="C76" s="11">
        <f>'Semana 1'!C50+'Semana 2'!C49+'Semana 3'!C51+'Semana 4'!C51</f>
        <v>125</v>
      </c>
      <c r="D76" s="87"/>
      <c r="E76" s="24">
        <f t="shared" si="3"/>
        <v>0</v>
      </c>
      <c r="F76" s="13" t="s">
        <v>53</v>
      </c>
    </row>
    <row r="77" spans="2:6" ht="12.75">
      <c r="B77" s="10" t="s">
        <v>102</v>
      </c>
      <c r="C77" s="11">
        <v>0</v>
      </c>
      <c r="D77" s="87"/>
      <c r="E77" s="24">
        <f t="shared" si="3"/>
        <v>0</v>
      </c>
      <c r="F77" s="13" t="s">
        <v>53</v>
      </c>
    </row>
    <row r="78" spans="2:6" ht="12.75">
      <c r="B78" s="10" t="s">
        <v>49</v>
      </c>
      <c r="C78" s="11">
        <f>'Semana 1'!C51+'Semana 2'!C50+'Semana 3'!C52+'Semana 4'!C52</f>
        <v>24</v>
      </c>
      <c r="D78" s="87"/>
      <c r="E78" s="24">
        <f t="shared" si="3"/>
        <v>0</v>
      </c>
      <c r="F78" s="13" t="s">
        <v>53</v>
      </c>
    </row>
    <row r="79" spans="2:6" ht="12.75">
      <c r="B79" s="10" t="s">
        <v>50</v>
      </c>
      <c r="C79" s="11">
        <f>'Semana 1'!C52+'Semana 2'!C51+'Semana 3'!C53+'Semana 4'!C53</f>
        <v>20</v>
      </c>
      <c r="D79" s="87"/>
      <c r="E79" s="24">
        <f t="shared" si="3"/>
        <v>0</v>
      </c>
      <c r="F79" s="13" t="s">
        <v>53</v>
      </c>
    </row>
    <row r="80" spans="2:6" ht="12.75">
      <c r="B80" s="10" t="s">
        <v>51</v>
      </c>
      <c r="C80" s="11">
        <f>'Semana 1'!C53+'Semana 2'!C52+'Semana 3'!C54+'Semana 4'!C54</f>
        <v>215</v>
      </c>
      <c r="D80" s="87"/>
      <c r="E80" s="24">
        <f t="shared" si="3"/>
        <v>0</v>
      </c>
      <c r="F80" s="13" t="s">
        <v>53</v>
      </c>
    </row>
    <row r="81" spans="2:7" ht="15">
      <c r="B81" s="10" t="s">
        <v>52</v>
      </c>
      <c r="C81" s="11">
        <f>'Semana 1'!C54+'Semana 2'!C53+'Semana 3'!C55+'Semana 4'!C55</f>
        <v>110</v>
      </c>
      <c r="D81" s="87"/>
      <c r="E81" s="25">
        <f>ROUND(($I$4*A81*(1+C81)/1000),0)</f>
        <v>0</v>
      </c>
      <c r="F81" s="28" t="s">
        <v>55</v>
      </c>
      <c r="G81" s="3"/>
    </row>
    <row r="82" spans="2:7" ht="15">
      <c r="B82" s="10" t="s">
        <v>103</v>
      </c>
      <c r="C82" s="11">
        <v>0</v>
      </c>
      <c r="D82" s="87"/>
      <c r="E82" s="24">
        <f>ROUND(($F$4*C82*(1+D82)/1000),1)</f>
        <v>0</v>
      </c>
      <c r="F82" s="13" t="s">
        <v>53</v>
      </c>
      <c r="G82" s="3"/>
    </row>
    <row r="83" spans="2:7" ht="15">
      <c r="B83" s="29" t="s">
        <v>99</v>
      </c>
      <c r="C83" s="11">
        <f>'Semana 1'!C20+'Semana 2'!C17+'Semana 3'!C21+'Semana 4'!C19</f>
        <v>400</v>
      </c>
      <c r="D83" s="91"/>
      <c r="E83" s="25">
        <f>ROUND(($I$4*A83*(1+C83)/1000),1)</f>
        <v>0</v>
      </c>
      <c r="F83" s="13" t="s">
        <v>53</v>
      </c>
      <c r="G83" s="2"/>
    </row>
    <row r="84" spans="2:7" ht="15">
      <c r="B84" s="29" t="s">
        <v>89</v>
      </c>
      <c r="C84" s="11">
        <f>'Semana 1'!C34+'Semana 2'!C37+'Semana 3'!C41+'Semana 4'!C39</f>
        <v>900</v>
      </c>
      <c r="D84" s="91"/>
      <c r="E84" s="25">
        <f>ROUND(($I$4*A84*(1+C84)/1000),1)</f>
        <v>0</v>
      </c>
      <c r="F84" s="13" t="s">
        <v>53</v>
      </c>
      <c r="G84" s="2"/>
    </row>
    <row r="85" spans="2:7" ht="15">
      <c r="B85" s="29" t="s">
        <v>100</v>
      </c>
      <c r="C85" s="11">
        <f>'Semana 1'!C38+'Semana 2'!C40+'Semana 3'!C43+'Semana 4'!C42</f>
        <v>400</v>
      </c>
      <c r="D85" s="91"/>
      <c r="E85" s="25">
        <f>ROUND(($I$4*A85*(1+C85)/1000),1)</f>
        <v>0</v>
      </c>
      <c r="F85" s="13" t="s">
        <v>53</v>
      </c>
      <c r="G85" s="2"/>
    </row>
    <row r="86" spans="2:7" ht="15.75" thickBot="1">
      <c r="B86" s="30" t="s">
        <v>101</v>
      </c>
      <c r="C86" s="22">
        <f>'Semana 1'!C46+'Semana 2'!C45+'Semana 3'!C49+'Semana 4'!C47</f>
        <v>600</v>
      </c>
      <c r="D86" s="92"/>
      <c r="E86" s="27">
        <f>ROUND(($I$4*A86*(1+C86)/1000),1)</f>
        <v>0</v>
      </c>
      <c r="F86" s="17" t="s">
        <v>53</v>
      </c>
      <c r="G86" s="2"/>
    </row>
  </sheetData>
  <sheetProtection password="C6E6" sheet="1" objects="1" scenarios="1"/>
  <mergeCells count="6">
    <mergeCell ref="B1:F2"/>
    <mergeCell ref="D6:D7"/>
    <mergeCell ref="E6:E7"/>
    <mergeCell ref="F6:F7"/>
    <mergeCell ref="B6:B7"/>
    <mergeCell ref="B4:E4"/>
  </mergeCells>
  <printOptions/>
  <pageMargins left="0.57" right="0.75" top="0.29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dralucia</dc:creator>
  <cp:keywords/>
  <dc:description/>
  <cp:lastModifiedBy>user1</cp:lastModifiedBy>
  <cp:lastPrinted>2013-08-05T14:10:47Z</cp:lastPrinted>
  <dcterms:created xsi:type="dcterms:W3CDTF">2009-09-02T09:03:56Z</dcterms:created>
  <dcterms:modified xsi:type="dcterms:W3CDTF">2013-08-05T14:33:17Z</dcterms:modified>
  <cp:category/>
  <cp:version/>
  <cp:contentType/>
  <cp:contentStatus/>
</cp:coreProperties>
</file>